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IO\Desktop\"/>
    </mc:Choice>
  </mc:AlternateContent>
  <bookViews>
    <workbookView xWindow="0" yWindow="0" windowWidth="24000" windowHeight="9135"/>
  </bookViews>
  <sheets>
    <sheet name="Кухни фабрики ДСВ, г. Пенза" sheetId="7" r:id="rId1"/>
    <sheet name="Модульные кухни, столешницы" sheetId="1" state="hidden" r:id="rId2"/>
  </sheets>
  <calcPr calcId="152511"/>
</workbook>
</file>

<file path=xl/calcChain.xml><?xml version="1.0" encoding="utf-8"?>
<calcChain xmlns="http://schemas.openxmlformats.org/spreadsheetml/2006/main">
  <c r="G96" i="7" l="1"/>
  <c r="H96" i="7"/>
  <c r="I96" i="7"/>
  <c r="J96" i="7"/>
  <c r="K96" i="7"/>
  <c r="L96" i="7"/>
  <c r="M96" i="7"/>
  <c r="N96" i="7"/>
  <c r="O96" i="7"/>
  <c r="P96" i="7"/>
  <c r="F96" i="7"/>
  <c r="F125" i="7"/>
  <c r="F124" i="7"/>
  <c r="F123" i="7"/>
  <c r="F121" i="7"/>
  <c r="F120" i="7"/>
  <c r="D122" i="7"/>
  <c r="F122" i="7" s="1"/>
  <c r="F112" i="7"/>
  <c r="F113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G95" i="7"/>
  <c r="H95" i="7"/>
  <c r="I95" i="7"/>
  <c r="J95" i="7"/>
  <c r="K95" i="7"/>
  <c r="L95" i="7"/>
  <c r="M95" i="7"/>
  <c r="N95" i="7"/>
  <c r="O95" i="7"/>
  <c r="P95" i="7"/>
  <c r="F95" i="7"/>
  <c r="F92" i="7"/>
  <c r="G94" i="7"/>
  <c r="H94" i="7"/>
  <c r="I94" i="7"/>
  <c r="J94" i="7"/>
  <c r="K94" i="7"/>
  <c r="L94" i="7"/>
  <c r="M94" i="7"/>
  <c r="N94" i="7"/>
  <c r="O94" i="7"/>
  <c r="P94" i="7"/>
  <c r="F94" i="7"/>
  <c r="G93" i="7"/>
  <c r="H93" i="7"/>
  <c r="I93" i="7"/>
  <c r="J93" i="7"/>
  <c r="K93" i="7"/>
  <c r="L93" i="7"/>
  <c r="M93" i="7"/>
  <c r="N93" i="7"/>
  <c r="O93" i="7"/>
  <c r="P93" i="7"/>
  <c r="F93" i="7"/>
  <c r="G92" i="7"/>
  <c r="H92" i="7"/>
  <c r="I92" i="7"/>
  <c r="J92" i="7"/>
  <c r="K92" i="7"/>
  <c r="L92" i="7"/>
  <c r="M92" i="7"/>
  <c r="N92" i="7"/>
  <c r="O92" i="7"/>
  <c r="P92" i="7"/>
  <c r="G1" i="7" l="1"/>
  <c r="H1" i="7"/>
  <c r="I1" i="7"/>
  <c r="J1" i="7"/>
  <c r="K1" i="7"/>
  <c r="L1" i="7"/>
  <c r="M1" i="7"/>
  <c r="N1" i="7"/>
  <c r="O1" i="7"/>
  <c r="F1" i="7"/>
  <c r="B88" i="7"/>
  <c r="B89" i="7"/>
  <c r="B90" i="7"/>
  <c r="A106" i="7"/>
  <c r="A107" i="7"/>
  <c r="A108" i="7"/>
  <c r="A109" i="7"/>
  <c r="A111" i="7"/>
  <c r="A112" i="7"/>
  <c r="A113" i="7"/>
  <c r="A118" i="7"/>
  <c r="A119" i="7"/>
  <c r="A120" i="7"/>
  <c r="A121" i="7"/>
  <c r="A122" i="7"/>
  <c r="A123" i="7"/>
  <c r="A124" i="7"/>
  <c r="A125" i="7"/>
  <c r="A88" i="7"/>
  <c r="A89" i="7"/>
  <c r="A90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9" i="7"/>
  <c r="BC112" i="1" l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A111" i="1"/>
  <c r="BE111" i="1"/>
  <c r="BI111" i="1"/>
  <c r="BM111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111" i="1"/>
  <c r="BB111" i="1" s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88" i="1"/>
  <c r="BD88" i="1" s="1"/>
  <c r="BD104" i="1" l="1"/>
  <c r="BJ112" i="1"/>
  <c r="BF112" i="1"/>
  <c r="BB112" i="1"/>
  <c r="BL112" i="1"/>
  <c r="BH112" i="1"/>
  <c r="BD112" i="1"/>
  <c r="AZ112" i="1"/>
  <c r="BM112" i="1"/>
  <c r="BI112" i="1"/>
  <c r="BE112" i="1"/>
  <c r="BA112" i="1"/>
  <c r="BK112" i="1"/>
  <c r="BG112" i="1"/>
  <c r="BK88" i="1"/>
  <c r="BK104" i="1" s="1"/>
  <c r="BC88" i="1"/>
  <c r="BC104" i="1" s="1"/>
  <c r="BJ88" i="1"/>
  <c r="BJ104" i="1" s="1"/>
  <c r="BB88" i="1"/>
  <c r="BB104" i="1" s="1"/>
  <c r="BL111" i="1"/>
  <c r="BH111" i="1"/>
  <c r="AZ111" i="1"/>
  <c r="BM88" i="1"/>
  <c r="BM104" i="1" s="1"/>
  <c r="BI88" i="1"/>
  <c r="BI104" i="1" s="1"/>
  <c r="BE88" i="1"/>
  <c r="BE104" i="1" s="1"/>
  <c r="BA88" i="1"/>
  <c r="BA104" i="1" s="1"/>
  <c r="BK111" i="1"/>
  <c r="BG111" i="1"/>
  <c r="BC111" i="1"/>
  <c r="BG88" i="1"/>
  <c r="BG104" i="1" s="1"/>
  <c r="AZ88" i="1"/>
  <c r="AZ104" i="1" s="1"/>
  <c r="BF88" i="1"/>
  <c r="BF104" i="1" s="1"/>
  <c r="BD111" i="1"/>
  <c r="BL88" i="1"/>
  <c r="BL104" i="1" s="1"/>
  <c r="BH88" i="1"/>
  <c r="BH104" i="1" s="1"/>
  <c r="BJ111" i="1"/>
  <c r="BF111" i="1"/>
  <c r="AR14" i="1" l="1"/>
  <c r="AT15" i="1"/>
  <c r="BK15" i="1" s="1"/>
  <c r="AL19" i="1"/>
  <c r="AN20" i="1"/>
  <c r="AT23" i="1"/>
  <c r="BK23" i="1" s="1"/>
  <c r="AV24" i="1"/>
  <c r="BM24" i="1" s="1"/>
  <c r="AP28" i="1"/>
  <c r="T12" i="1"/>
  <c r="AI12" i="1" s="1"/>
  <c r="U12" i="1"/>
  <c r="AJ12" i="1" s="1"/>
  <c r="V12" i="1"/>
  <c r="AK12" i="1" s="1"/>
  <c r="W12" i="1"/>
  <c r="AL12" i="1" s="1"/>
  <c r="X12" i="1"/>
  <c r="AM12" i="1" s="1"/>
  <c r="Y12" i="1"/>
  <c r="AN12" i="1" s="1"/>
  <c r="Z12" i="1"/>
  <c r="AO12" i="1" s="1"/>
  <c r="AA12" i="1"/>
  <c r="AP12" i="1" s="1"/>
  <c r="AB12" i="1"/>
  <c r="AQ12" i="1" s="1"/>
  <c r="AC12" i="1"/>
  <c r="AR12" i="1" s="1"/>
  <c r="AD12" i="1"/>
  <c r="AS12" i="1" s="1"/>
  <c r="AE12" i="1"/>
  <c r="AT12" i="1" s="1"/>
  <c r="BK12" i="1" s="1"/>
  <c r="AF12" i="1"/>
  <c r="AU12" i="1" s="1"/>
  <c r="BL12" i="1" s="1"/>
  <c r="AG12" i="1"/>
  <c r="AV12" i="1" s="1"/>
  <c r="BM12" i="1" s="1"/>
  <c r="T13" i="1"/>
  <c r="AI13" i="1" s="1"/>
  <c r="U13" i="1"/>
  <c r="AJ13" i="1" s="1"/>
  <c r="V13" i="1"/>
  <c r="AK13" i="1" s="1"/>
  <c r="W13" i="1"/>
  <c r="AL13" i="1" s="1"/>
  <c r="X13" i="1"/>
  <c r="AM13" i="1" s="1"/>
  <c r="Y13" i="1"/>
  <c r="AN13" i="1" s="1"/>
  <c r="Z13" i="1"/>
  <c r="AO13" i="1" s="1"/>
  <c r="AA13" i="1"/>
  <c r="AP13" i="1" s="1"/>
  <c r="AB13" i="1"/>
  <c r="AQ13" i="1" s="1"/>
  <c r="AC13" i="1"/>
  <c r="AR13" i="1" s="1"/>
  <c r="AD13" i="1"/>
  <c r="AS13" i="1" s="1"/>
  <c r="AE13" i="1"/>
  <c r="AT13" i="1" s="1"/>
  <c r="BK13" i="1" s="1"/>
  <c r="AF13" i="1"/>
  <c r="AU13" i="1" s="1"/>
  <c r="BL13" i="1" s="1"/>
  <c r="AG13" i="1"/>
  <c r="AV13" i="1" s="1"/>
  <c r="BM13" i="1" s="1"/>
  <c r="T14" i="1"/>
  <c r="AI14" i="1" s="1"/>
  <c r="U14" i="1"/>
  <c r="AJ14" i="1" s="1"/>
  <c r="V14" i="1"/>
  <c r="AK14" i="1" s="1"/>
  <c r="W14" i="1"/>
  <c r="AL14" i="1" s="1"/>
  <c r="X14" i="1"/>
  <c r="AM14" i="1" s="1"/>
  <c r="Y14" i="1"/>
  <c r="AN14" i="1" s="1"/>
  <c r="Z14" i="1"/>
  <c r="AO14" i="1" s="1"/>
  <c r="AA14" i="1"/>
  <c r="AP14" i="1" s="1"/>
  <c r="AB14" i="1"/>
  <c r="AQ14" i="1" s="1"/>
  <c r="AC14" i="1"/>
  <c r="AD14" i="1"/>
  <c r="AS14" i="1" s="1"/>
  <c r="AE14" i="1"/>
  <c r="AT14" i="1" s="1"/>
  <c r="BK14" i="1" s="1"/>
  <c r="AF14" i="1"/>
  <c r="AU14" i="1" s="1"/>
  <c r="BL14" i="1" s="1"/>
  <c r="AG14" i="1"/>
  <c r="AV14" i="1" s="1"/>
  <c r="BM14" i="1" s="1"/>
  <c r="T15" i="1"/>
  <c r="AI15" i="1" s="1"/>
  <c r="U15" i="1"/>
  <c r="AJ15" i="1" s="1"/>
  <c r="V15" i="1"/>
  <c r="AK15" i="1" s="1"/>
  <c r="W15" i="1"/>
  <c r="AL15" i="1" s="1"/>
  <c r="X15" i="1"/>
  <c r="AM15" i="1" s="1"/>
  <c r="Y15" i="1"/>
  <c r="AN15" i="1" s="1"/>
  <c r="Z15" i="1"/>
  <c r="AO15" i="1" s="1"/>
  <c r="AA15" i="1"/>
  <c r="AP15" i="1" s="1"/>
  <c r="AB15" i="1"/>
  <c r="AQ15" i="1" s="1"/>
  <c r="AC15" i="1"/>
  <c r="AR15" i="1" s="1"/>
  <c r="AD15" i="1"/>
  <c r="AS15" i="1" s="1"/>
  <c r="AE15" i="1"/>
  <c r="AF15" i="1"/>
  <c r="AU15" i="1" s="1"/>
  <c r="BL15" i="1" s="1"/>
  <c r="AG15" i="1"/>
  <c r="AV15" i="1" s="1"/>
  <c r="BM15" i="1" s="1"/>
  <c r="T16" i="1"/>
  <c r="AI16" i="1" s="1"/>
  <c r="U16" i="1"/>
  <c r="AJ16" i="1" s="1"/>
  <c r="V16" i="1"/>
  <c r="AK16" i="1" s="1"/>
  <c r="W16" i="1"/>
  <c r="AL16" i="1" s="1"/>
  <c r="X16" i="1"/>
  <c r="AM16" i="1" s="1"/>
  <c r="Y16" i="1"/>
  <c r="AN16" i="1" s="1"/>
  <c r="Z16" i="1"/>
  <c r="AO16" i="1" s="1"/>
  <c r="AA16" i="1"/>
  <c r="AP16" i="1" s="1"/>
  <c r="AB16" i="1"/>
  <c r="AQ16" i="1" s="1"/>
  <c r="AC16" i="1"/>
  <c r="AR16" i="1" s="1"/>
  <c r="AD16" i="1"/>
  <c r="AS16" i="1" s="1"/>
  <c r="AE16" i="1"/>
  <c r="AT16" i="1" s="1"/>
  <c r="BK16" i="1" s="1"/>
  <c r="AF16" i="1"/>
  <c r="AU16" i="1" s="1"/>
  <c r="BL16" i="1" s="1"/>
  <c r="AG16" i="1"/>
  <c r="AV16" i="1" s="1"/>
  <c r="BM16" i="1" s="1"/>
  <c r="T17" i="1"/>
  <c r="AI17" i="1" s="1"/>
  <c r="U17" i="1"/>
  <c r="AJ17" i="1" s="1"/>
  <c r="V17" i="1"/>
  <c r="AK17" i="1" s="1"/>
  <c r="W17" i="1"/>
  <c r="AL17" i="1" s="1"/>
  <c r="X17" i="1"/>
  <c r="AM17" i="1" s="1"/>
  <c r="Y17" i="1"/>
  <c r="AN17" i="1" s="1"/>
  <c r="Z17" i="1"/>
  <c r="AO17" i="1" s="1"/>
  <c r="AA17" i="1"/>
  <c r="AP17" i="1" s="1"/>
  <c r="AB17" i="1"/>
  <c r="AQ17" i="1" s="1"/>
  <c r="AC17" i="1"/>
  <c r="AR17" i="1" s="1"/>
  <c r="AD17" i="1"/>
  <c r="AS17" i="1" s="1"/>
  <c r="AE17" i="1"/>
  <c r="AT17" i="1" s="1"/>
  <c r="BK17" i="1" s="1"/>
  <c r="AF17" i="1"/>
  <c r="AU17" i="1" s="1"/>
  <c r="BL17" i="1" s="1"/>
  <c r="AG17" i="1"/>
  <c r="AV17" i="1" s="1"/>
  <c r="BM17" i="1" s="1"/>
  <c r="T18" i="1"/>
  <c r="AI18" i="1" s="1"/>
  <c r="U18" i="1"/>
  <c r="AJ18" i="1" s="1"/>
  <c r="V18" i="1"/>
  <c r="AK18" i="1" s="1"/>
  <c r="W18" i="1"/>
  <c r="AL18" i="1" s="1"/>
  <c r="X18" i="1"/>
  <c r="AM18" i="1" s="1"/>
  <c r="Y18" i="1"/>
  <c r="AN18" i="1" s="1"/>
  <c r="Z18" i="1"/>
  <c r="AO18" i="1" s="1"/>
  <c r="AA18" i="1"/>
  <c r="AP18" i="1" s="1"/>
  <c r="AB18" i="1"/>
  <c r="AQ18" i="1" s="1"/>
  <c r="AC18" i="1"/>
  <c r="AR18" i="1" s="1"/>
  <c r="AD18" i="1"/>
  <c r="AS18" i="1" s="1"/>
  <c r="AE18" i="1"/>
  <c r="AT18" i="1" s="1"/>
  <c r="BK18" i="1" s="1"/>
  <c r="AF18" i="1"/>
  <c r="AU18" i="1" s="1"/>
  <c r="BL18" i="1" s="1"/>
  <c r="AG18" i="1"/>
  <c r="AV18" i="1" s="1"/>
  <c r="BM18" i="1" s="1"/>
  <c r="T19" i="1"/>
  <c r="AI19" i="1" s="1"/>
  <c r="U19" i="1"/>
  <c r="AJ19" i="1" s="1"/>
  <c r="V19" i="1"/>
  <c r="AK19" i="1" s="1"/>
  <c r="W19" i="1"/>
  <c r="X19" i="1"/>
  <c r="AM19" i="1" s="1"/>
  <c r="Y19" i="1"/>
  <c r="AN19" i="1" s="1"/>
  <c r="Z19" i="1"/>
  <c r="AO19" i="1" s="1"/>
  <c r="AA19" i="1"/>
  <c r="AP19" i="1" s="1"/>
  <c r="AB19" i="1"/>
  <c r="AQ19" i="1" s="1"/>
  <c r="AC19" i="1"/>
  <c r="AR19" i="1" s="1"/>
  <c r="AD19" i="1"/>
  <c r="AS19" i="1" s="1"/>
  <c r="AE19" i="1"/>
  <c r="AT19" i="1" s="1"/>
  <c r="BK19" i="1" s="1"/>
  <c r="AF19" i="1"/>
  <c r="AU19" i="1" s="1"/>
  <c r="BL19" i="1" s="1"/>
  <c r="AG19" i="1"/>
  <c r="AV19" i="1" s="1"/>
  <c r="BM19" i="1" s="1"/>
  <c r="T20" i="1"/>
  <c r="AI20" i="1" s="1"/>
  <c r="U20" i="1"/>
  <c r="AJ20" i="1" s="1"/>
  <c r="V20" i="1"/>
  <c r="AK20" i="1" s="1"/>
  <c r="W20" i="1"/>
  <c r="AL20" i="1" s="1"/>
  <c r="X20" i="1"/>
  <c r="AM20" i="1" s="1"/>
  <c r="Y20" i="1"/>
  <c r="Z20" i="1"/>
  <c r="AO20" i="1" s="1"/>
  <c r="AA20" i="1"/>
  <c r="AP20" i="1" s="1"/>
  <c r="AB20" i="1"/>
  <c r="AQ20" i="1" s="1"/>
  <c r="AC20" i="1"/>
  <c r="AR20" i="1" s="1"/>
  <c r="AD20" i="1"/>
  <c r="AS20" i="1" s="1"/>
  <c r="AE20" i="1"/>
  <c r="AT20" i="1" s="1"/>
  <c r="BK20" i="1" s="1"/>
  <c r="AF20" i="1"/>
  <c r="AU20" i="1" s="1"/>
  <c r="BL20" i="1" s="1"/>
  <c r="AG20" i="1"/>
  <c r="AV20" i="1" s="1"/>
  <c r="BM20" i="1" s="1"/>
  <c r="T21" i="1"/>
  <c r="AI21" i="1" s="1"/>
  <c r="U21" i="1"/>
  <c r="AJ21" i="1" s="1"/>
  <c r="V21" i="1"/>
  <c r="AK21" i="1" s="1"/>
  <c r="W21" i="1"/>
  <c r="AL21" i="1" s="1"/>
  <c r="X21" i="1"/>
  <c r="AM21" i="1" s="1"/>
  <c r="Y21" i="1"/>
  <c r="AN21" i="1" s="1"/>
  <c r="Z21" i="1"/>
  <c r="AO21" i="1" s="1"/>
  <c r="AA21" i="1"/>
  <c r="AP21" i="1" s="1"/>
  <c r="AB21" i="1"/>
  <c r="AQ21" i="1" s="1"/>
  <c r="AC21" i="1"/>
  <c r="AR21" i="1" s="1"/>
  <c r="AD21" i="1"/>
  <c r="AS21" i="1" s="1"/>
  <c r="AE21" i="1"/>
  <c r="AT21" i="1" s="1"/>
  <c r="BK21" i="1" s="1"/>
  <c r="AF21" i="1"/>
  <c r="AU21" i="1" s="1"/>
  <c r="BL21" i="1" s="1"/>
  <c r="AG21" i="1"/>
  <c r="AV21" i="1" s="1"/>
  <c r="BM21" i="1" s="1"/>
  <c r="T22" i="1"/>
  <c r="AI22" i="1" s="1"/>
  <c r="U22" i="1"/>
  <c r="AJ22" i="1" s="1"/>
  <c r="V22" i="1"/>
  <c r="AK22" i="1" s="1"/>
  <c r="W22" i="1"/>
  <c r="AL22" i="1" s="1"/>
  <c r="X22" i="1"/>
  <c r="AM22" i="1" s="1"/>
  <c r="Y22" i="1"/>
  <c r="AN22" i="1" s="1"/>
  <c r="Z22" i="1"/>
  <c r="AO22" i="1" s="1"/>
  <c r="AA22" i="1"/>
  <c r="AP22" i="1" s="1"/>
  <c r="AB22" i="1"/>
  <c r="AQ22" i="1" s="1"/>
  <c r="AC22" i="1"/>
  <c r="AR22" i="1" s="1"/>
  <c r="AD22" i="1"/>
  <c r="AS22" i="1" s="1"/>
  <c r="AE22" i="1"/>
  <c r="AT22" i="1" s="1"/>
  <c r="BK22" i="1" s="1"/>
  <c r="AF22" i="1"/>
  <c r="AU22" i="1" s="1"/>
  <c r="BL22" i="1" s="1"/>
  <c r="AG22" i="1"/>
  <c r="AV22" i="1" s="1"/>
  <c r="BM22" i="1" s="1"/>
  <c r="T23" i="1"/>
  <c r="AI23" i="1" s="1"/>
  <c r="U23" i="1"/>
  <c r="AJ23" i="1" s="1"/>
  <c r="V23" i="1"/>
  <c r="AK23" i="1" s="1"/>
  <c r="W23" i="1"/>
  <c r="AL23" i="1" s="1"/>
  <c r="X23" i="1"/>
  <c r="AM23" i="1" s="1"/>
  <c r="Y23" i="1"/>
  <c r="AN23" i="1" s="1"/>
  <c r="Z23" i="1"/>
  <c r="AO23" i="1" s="1"/>
  <c r="AA23" i="1"/>
  <c r="AP23" i="1" s="1"/>
  <c r="AB23" i="1"/>
  <c r="AQ23" i="1" s="1"/>
  <c r="AC23" i="1"/>
  <c r="AR23" i="1" s="1"/>
  <c r="AD23" i="1"/>
  <c r="AS23" i="1" s="1"/>
  <c r="AE23" i="1"/>
  <c r="AF23" i="1"/>
  <c r="AU23" i="1" s="1"/>
  <c r="BL23" i="1" s="1"/>
  <c r="AG23" i="1"/>
  <c r="AV23" i="1" s="1"/>
  <c r="BM23" i="1" s="1"/>
  <c r="T24" i="1"/>
  <c r="AI24" i="1" s="1"/>
  <c r="U24" i="1"/>
  <c r="AJ24" i="1" s="1"/>
  <c r="V24" i="1"/>
  <c r="AK24" i="1" s="1"/>
  <c r="W24" i="1"/>
  <c r="AL24" i="1" s="1"/>
  <c r="X24" i="1"/>
  <c r="AM24" i="1" s="1"/>
  <c r="Y24" i="1"/>
  <c r="AN24" i="1" s="1"/>
  <c r="Z24" i="1"/>
  <c r="AO24" i="1" s="1"/>
  <c r="AA24" i="1"/>
  <c r="AP24" i="1" s="1"/>
  <c r="AB24" i="1"/>
  <c r="AQ24" i="1" s="1"/>
  <c r="AC24" i="1"/>
  <c r="AR24" i="1" s="1"/>
  <c r="AD24" i="1"/>
  <c r="AS24" i="1" s="1"/>
  <c r="AE24" i="1"/>
  <c r="AT24" i="1" s="1"/>
  <c r="BK24" i="1" s="1"/>
  <c r="AF24" i="1"/>
  <c r="AU24" i="1" s="1"/>
  <c r="BL24" i="1" s="1"/>
  <c r="AG24" i="1"/>
  <c r="T25" i="1"/>
  <c r="AI25" i="1" s="1"/>
  <c r="U25" i="1"/>
  <c r="AJ25" i="1" s="1"/>
  <c r="V25" i="1"/>
  <c r="AK25" i="1" s="1"/>
  <c r="W25" i="1"/>
  <c r="AL25" i="1" s="1"/>
  <c r="X25" i="1"/>
  <c r="AM25" i="1" s="1"/>
  <c r="Y25" i="1"/>
  <c r="AN25" i="1" s="1"/>
  <c r="Z25" i="1"/>
  <c r="AO25" i="1" s="1"/>
  <c r="AA25" i="1"/>
  <c r="AP25" i="1" s="1"/>
  <c r="AB25" i="1"/>
  <c r="AQ25" i="1" s="1"/>
  <c r="AC25" i="1"/>
  <c r="AR25" i="1" s="1"/>
  <c r="AD25" i="1"/>
  <c r="AS25" i="1" s="1"/>
  <c r="AE25" i="1"/>
  <c r="AT25" i="1" s="1"/>
  <c r="BK25" i="1" s="1"/>
  <c r="AF25" i="1"/>
  <c r="AU25" i="1" s="1"/>
  <c r="BL25" i="1" s="1"/>
  <c r="AG25" i="1"/>
  <c r="AV25" i="1" s="1"/>
  <c r="BM25" i="1" s="1"/>
  <c r="T26" i="1"/>
  <c r="AI26" i="1" s="1"/>
  <c r="U26" i="1"/>
  <c r="AJ26" i="1" s="1"/>
  <c r="V26" i="1"/>
  <c r="AK26" i="1" s="1"/>
  <c r="W26" i="1"/>
  <c r="AL26" i="1" s="1"/>
  <c r="X26" i="1"/>
  <c r="AM26" i="1" s="1"/>
  <c r="Y26" i="1"/>
  <c r="AN26" i="1" s="1"/>
  <c r="Z26" i="1"/>
  <c r="AO26" i="1" s="1"/>
  <c r="AA26" i="1"/>
  <c r="AP26" i="1" s="1"/>
  <c r="AB26" i="1"/>
  <c r="AQ26" i="1" s="1"/>
  <c r="AC26" i="1"/>
  <c r="AR26" i="1" s="1"/>
  <c r="AD26" i="1"/>
  <c r="AS26" i="1" s="1"/>
  <c r="AE26" i="1"/>
  <c r="AT26" i="1" s="1"/>
  <c r="BK26" i="1" s="1"/>
  <c r="AF26" i="1"/>
  <c r="AU26" i="1" s="1"/>
  <c r="BL26" i="1" s="1"/>
  <c r="AG26" i="1"/>
  <c r="AV26" i="1" s="1"/>
  <c r="BM26" i="1" s="1"/>
  <c r="T27" i="1"/>
  <c r="AI27" i="1" s="1"/>
  <c r="U27" i="1"/>
  <c r="AJ27" i="1" s="1"/>
  <c r="V27" i="1"/>
  <c r="AK27" i="1" s="1"/>
  <c r="W27" i="1"/>
  <c r="AL27" i="1" s="1"/>
  <c r="X27" i="1"/>
  <c r="AM27" i="1" s="1"/>
  <c r="Y27" i="1"/>
  <c r="AN27" i="1" s="1"/>
  <c r="Z27" i="1"/>
  <c r="AO27" i="1" s="1"/>
  <c r="AA27" i="1"/>
  <c r="AP27" i="1" s="1"/>
  <c r="AB27" i="1"/>
  <c r="AQ27" i="1" s="1"/>
  <c r="AC27" i="1"/>
  <c r="AR27" i="1" s="1"/>
  <c r="AD27" i="1"/>
  <c r="AS27" i="1" s="1"/>
  <c r="AE27" i="1"/>
  <c r="AT27" i="1" s="1"/>
  <c r="BK27" i="1" s="1"/>
  <c r="AF27" i="1"/>
  <c r="AU27" i="1" s="1"/>
  <c r="BL27" i="1" s="1"/>
  <c r="AG27" i="1"/>
  <c r="AV27" i="1" s="1"/>
  <c r="BM27" i="1" s="1"/>
  <c r="T28" i="1"/>
  <c r="AI28" i="1" s="1"/>
  <c r="U28" i="1"/>
  <c r="AJ28" i="1" s="1"/>
  <c r="V28" i="1"/>
  <c r="AK28" i="1" s="1"/>
  <c r="W28" i="1"/>
  <c r="AL28" i="1" s="1"/>
  <c r="X28" i="1"/>
  <c r="AM28" i="1" s="1"/>
  <c r="Y28" i="1"/>
  <c r="AN28" i="1" s="1"/>
  <c r="Z28" i="1"/>
  <c r="AO28" i="1" s="1"/>
  <c r="AA28" i="1"/>
  <c r="AB28" i="1"/>
  <c r="AQ28" i="1" s="1"/>
  <c r="AC28" i="1"/>
  <c r="AR28" i="1" s="1"/>
  <c r="AD28" i="1"/>
  <c r="AS28" i="1" s="1"/>
  <c r="AE28" i="1"/>
  <c r="AT28" i="1" s="1"/>
  <c r="BK28" i="1" s="1"/>
  <c r="AF28" i="1"/>
  <c r="AU28" i="1" s="1"/>
  <c r="BL28" i="1" s="1"/>
  <c r="AG28" i="1"/>
  <c r="AV28" i="1" s="1"/>
  <c r="BM28" i="1" s="1"/>
  <c r="T29" i="1"/>
  <c r="AI29" i="1" s="1"/>
  <c r="U29" i="1"/>
  <c r="AJ29" i="1" s="1"/>
  <c r="V29" i="1"/>
  <c r="AK29" i="1" s="1"/>
  <c r="W29" i="1"/>
  <c r="AL29" i="1" s="1"/>
  <c r="X29" i="1"/>
  <c r="AM29" i="1" s="1"/>
  <c r="Y29" i="1"/>
  <c r="AN29" i="1" s="1"/>
  <c r="Z29" i="1"/>
  <c r="AO29" i="1" s="1"/>
  <c r="AA29" i="1"/>
  <c r="AP29" i="1" s="1"/>
  <c r="AB29" i="1"/>
  <c r="AQ29" i="1" s="1"/>
  <c r="AC29" i="1"/>
  <c r="AR29" i="1" s="1"/>
  <c r="AD29" i="1"/>
  <c r="AS29" i="1" s="1"/>
  <c r="AE29" i="1"/>
  <c r="AT29" i="1" s="1"/>
  <c r="BK29" i="1" s="1"/>
  <c r="AF29" i="1"/>
  <c r="AU29" i="1" s="1"/>
  <c r="BL29" i="1" s="1"/>
  <c r="AG29" i="1"/>
  <c r="AV29" i="1" s="1"/>
  <c r="BM29" i="1" s="1"/>
  <c r="T30" i="1"/>
  <c r="AI30" i="1" s="1"/>
  <c r="U30" i="1"/>
  <c r="AJ30" i="1" s="1"/>
  <c r="V30" i="1"/>
  <c r="AK30" i="1" s="1"/>
  <c r="W30" i="1"/>
  <c r="AL30" i="1" s="1"/>
  <c r="X30" i="1"/>
  <c r="AM30" i="1" s="1"/>
  <c r="Y30" i="1"/>
  <c r="AN30" i="1" s="1"/>
  <c r="Z30" i="1"/>
  <c r="AO30" i="1" s="1"/>
  <c r="AA30" i="1"/>
  <c r="AP30" i="1" s="1"/>
  <c r="AB30" i="1"/>
  <c r="AQ30" i="1" s="1"/>
  <c r="AC30" i="1"/>
  <c r="AR30" i="1" s="1"/>
  <c r="AD30" i="1"/>
  <c r="AS30" i="1" s="1"/>
  <c r="AE30" i="1"/>
  <c r="AT30" i="1" s="1"/>
  <c r="BK30" i="1" s="1"/>
  <c r="AF30" i="1"/>
  <c r="AU30" i="1" s="1"/>
  <c r="BL30" i="1" s="1"/>
  <c r="AG30" i="1"/>
  <c r="AV30" i="1" s="1"/>
  <c r="BM30" i="1" s="1"/>
  <c r="T31" i="1"/>
  <c r="AI31" i="1" s="1"/>
  <c r="U31" i="1"/>
  <c r="AJ31" i="1" s="1"/>
  <c r="V31" i="1"/>
  <c r="AK31" i="1" s="1"/>
  <c r="W31" i="1"/>
  <c r="AL31" i="1" s="1"/>
  <c r="X31" i="1"/>
  <c r="AM31" i="1" s="1"/>
  <c r="Y31" i="1"/>
  <c r="AN31" i="1" s="1"/>
  <c r="Z31" i="1"/>
  <c r="AO31" i="1" s="1"/>
  <c r="AA31" i="1"/>
  <c r="AP31" i="1" s="1"/>
  <c r="AB31" i="1"/>
  <c r="AQ31" i="1" s="1"/>
  <c r="AC31" i="1"/>
  <c r="AR31" i="1" s="1"/>
  <c r="AD31" i="1"/>
  <c r="AS31" i="1" s="1"/>
  <c r="AE31" i="1"/>
  <c r="AT31" i="1" s="1"/>
  <c r="BK31" i="1" s="1"/>
  <c r="AF31" i="1"/>
  <c r="AU31" i="1" s="1"/>
  <c r="BL31" i="1" s="1"/>
  <c r="AG31" i="1"/>
  <c r="AV31" i="1" s="1"/>
  <c r="BM31" i="1" s="1"/>
  <c r="T32" i="1"/>
  <c r="AI32" i="1" s="1"/>
  <c r="U32" i="1"/>
  <c r="AJ32" i="1" s="1"/>
  <c r="V32" i="1"/>
  <c r="AK32" i="1" s="1"/>
  <c r="W32" i="1"/>
  <c r="AL32" i="1" s="1"/>
  <c r="X32" i="1"/>
  <c r="AM32" i="1" s="1"/>
  <c r="Y32" i="1"/>
  <c r="AN32" i="1" s="1"/>
  <c r="Z32" i="1"/>
  <c r="AO32" i="1" s="1"/>
  <c r="AA32" i="1"/>
  <c r="AP32" i="1" s="1"/>
  <c r="AB32" i="1"/>
  <c r="AQ32" i="1" s="1"/>
  <c r="AC32" i="1"/>
  <c r="AR32" i="1" s="1"/>
  <c r="AD32" i="1"/>
  <c r="AS32" i="1" s="1"/>
  <c r="AE32" i="1"/>
  <c r="AT32" i="1" s="1"/>
  <c r="BK32" i="1" s="1"/>
  <c r="AF32" i="1"/>
  <c r="AU32" i="1" s="1"/>
  <c r="BL32" i="1" s="1"/>
  <c r="AG32" i="1"/>
  <c r="AV32" i="1" s="1"/>
  <c r="BM32" i="1" s="1"/>
  <c r="T33" i="1"/>
  <c r="AI33" i="1" s="1"/>
  <c r="U33" i="1"/>
  <c r="AJ33" i="1" s="1"/>
  <c r="V33" i="1"/>
  <c r="AK33" i="1" s="1"/>
  <c r="W33" i="1"/>
  <c r="AL33" i="1" s="1"/>
  <c r="X33" i="1"/>
  <c r="AM33" i="1" s="1"/>
  <c r="Y33" i="1"/>
  <c r="AN33" i="1" s="1"/>
  <c r="Z33" i="1"/>
  <c r="AO33" i="1" s="1"/>
  <c r="AA33" i="1"/>
  <c r="AP33" i="1" s="1"/>
  <c r="AB33" i="1"/>
  <c r="AQ33" i="1" s="1"/>
  <c r="AC33" i="1"/>
  <c r="AR33" i="1" s="1"/>
  <c r="AD33" i="1"/>
  <c r="AS33" i="1" s="1"/>
  <c r="AE33" i="1"/>
  <c r="AT33" i="1" s="1"/>
  <c r="BK33" i="1" s="1"/>
  <c r="AF33" i="1"/>
  <c r="AU33" i="1" s="1"/>
  <c r="BL33" i="1" s="1"/>
  <c r="AG33" i="1"/>
  <c r="AV33" i="1" s="1"/>
  <c r="BM33" i="1" s="1"/>
  <c r="T34" i="1"/>
  <c r="AI34" i="1" s="1"/>
  <c r="U34" i="1"/>
  <c r="AJ34" i="1" s="1"/>
  <c r="V34" i="1"/>
  <c r="AK34" i="1" s="1"/>
  <c r="W34" i="1"/>
  <c r="AL34" i="1" s="1"/>
  <c r="X34" i="1"/>
  <c r="AM34" i="1" s="1"/>
  <c r="Y34" i="1"/>
  <c r="AN34" i="1" s="1"/>
  <c r="Z34" i="1"/>
  <c r="AO34" i="1" s="1"/>
  <c r="AA34" i="1"/>
  <c r="AP34" i="1" s="1"/>
  <c r="AB34" i="1"/>
  <c r="AQ34" i="1" s="1"/>
  <c r="AC34" i="1"/>
  <c r="AR34" i="1" s="1"/>
  <c r="AD34" i="1"/>
  <c r="AS34" i="1" s="1"/>
  <c r="AE34" i="1"/>
  <c r="AT34" i="1" s="1"/>
  <c r="BK34" i="1" s="1"/>
  <c r="AF34" i="1"/>
  <c r="AU34" i="1" s="1"/>
  <c r="BL34" i="1" s="1"/>
  <c r="AG34" i="1"/>
  <c r="AV34" i="1" s="1"/>
  <c r="BM34" i="1" s="1"/>
  <c r="T35" i="1"/>
  <c r="AI35" i="1" s="1"/>
  <c r="U35" i="1"/>
  <c r="AJ35" i="1" s="1"/>
  <c r="V35" i="1"/>
  <c r="AK35" i="1" s="1"/>
  <c r="W35" i="1"/>
  <c r="AL35" i="1" s="1"/>
  <c r="X35" i="1"/>
  <c r="AM35" i="1" s="1"/>
  <c r="Y35" i="1"/>
  <c r="AN35" i="1" s="1"/>
  <c r="Z35" i="1"/>
  <c r="AO35" i="1" s="1"/>
  <c r="AA35" i="1"/>
  <c r="AP35" i="1" s="1"/>
  <c r="AB35" i="1"/>
  <c r="AQ35" i="1" s="1"/>
  <c r="AC35" i="1"/>
  <c r="AR35" i="1" s="1"/>
  <c r="AD35" i="1"/>
  <c r="AS35" i="1" s="1"/>
  <c r="AE35" i="1"/>
  <c r="AT35" i="1" s="1"/>
  <c r="BK35" i="1" s="1"/>
  <c r="AF35" i="1"/>
  <c r="AU35" i="1" s="1"/>
  <c r="BL35" i="1" s="1"/>
  <c r="AG35" i="1"/>
  <c r="AV35" i="1" s="1"/>
  <c r="BM35" i="1" s="1"/>
  <c r="T36" i="1"/>
  <c r="AI36" i="1" s="1"/>
  <c r="U36" i="1"/>
  <c r="AJ36" i="1" s="1"/>
  <c r="V36" i="1"/>
  <c r="AK36" i="1" s="1"/>
  <c r="W36" i="1"/>
  <c r="AL36" i="1" s="1"/>
  <c r="X36" i="1"/>
  <c r="AM36" i="1" s="1"/>
  <c r="Y36" i="1"/>
  <c r="AN36" i="1" s="1"/>
  <c r="Z36" i="1"/>
  <c r="AO36" i="1" s="1"/>
  <c r="AA36" i="1"/>
  <c r="AP36" i="1" s="1"/>
  <c r="AB36" i="1"/>
  <c r="AQ36" i="1" s="1"/>
  <c r="AC36" i="1"/>
  <c r="AR36" i="1" s="1"/>
  <c r="AD36" i="1"/>
  <c r="AS36" i="1" s="1"/>
  <c r="AE36" i="1"/>
  <c r="AT36" i="1" s="1"/>
  <c r="BK36" i="1" s="1"/>
  <c r="AF36" i="1"/>
  <c r="AU36" i="1" s="1"/>
  <c r="BL36" i="1" s="1"/>
  <c r="AG36" i="1"/>
  <c r="AV36" i="1" s="1"/>
  <c r="BM36" i="1" s="1"/>
  <c r="T37" i="1"/>
  <c r="AI37" i="1" s="1"/>
  <c r="U37" i="1"/>
  <c r="AJ37" i="1" s="1"/>
  <c r="V37" i="1"/>
  <c r="AK37" i="1" s="1"/>
  <c r="W37" i="1"/>
  <c r="AL37" i="1" s="1"/>
  <c r="X37" i="1"/>
  <c r="AM37" i="1" s="1"/>
  <c r="Y37" i="1"/>
  <c r="AN37" i="1" s="1"/>
  <c r="Z37" i="1"/>
  <c r="AO37" i="1" s="1"/>
  <c r="AA37" i="1"/>
  <c r="AP37" i="1" s="1"/>
  <c r="AB37" i="1"/>
  <c r="AQ37" i="1" s="1"/>
  <c r="AC37" i="1"/>
  <c r="AR37" i="1" s="1"/>
  <c r="AD37" i="1"/>
  <c r="AS37" i="1" s="1"/>
  <c r="AE37" i="1"/>
  <c r="AT37" i="1" s="1"/>
  <c r="BK37" i="1" s="1"/>
  <c r="AF37" i="1"/>
  <c r="AU37" i="1" s="1"/>
  <c r="BL37" i="1" s="1"/>
  <c r="AG37" i="1"/>
  <c r="AV37" i="1" s="1"/>
  <c r="BM37" i="1" s="1"/>
  <c r="T38" i="1"/>
  <c r="AI38" i="1" s="1"/>
  <c r="U38" i="1"/>
  <c r="AJ38" i="1" s="1"/>
  <c r="V38" i="1"/>
  <c r="AK38" i="1" s="1"/>
  <c r="W38" i="1"/>
  <c r="AL38" i="1" s="1"/>
  <c r="X38" i="1"/>
  <c r="AM38" i="1" s="1"/>
  <c r="Y38" i="1"/>
  <c r="AN38" i="1" s="1"/>
  <c r="Z38" i="1"/>
  <c r="AO38" i="1" s="1"/>
  <c r="AA38" i="1"/>
  <c r="AP38" i="1" s="1"/>
  <c r="AB38" i="1"/>
  <c r="AQ38" i="1" s="1"/>
  <c r="AC38" i="1"/>
  <c r="AR38" i="1" s="1"/>
  <c r="AD38" i="1"/>
  <c r="AS38" i="1" s="1"/>
  <c r="AE38" i="1"/>
  <c r="AT38" i="1" s="1"/>
  <c r="BK38" i="1" s="1"/>
  <c r="AF38" i="1"/>
  <c r="AU38" i="1" s="1"/>
  <c r="BL38" i="1" s="1"/>
  <c r="AG38" i="1"/>
  <c r="AV38" i="1" s="1"/>
  <c r="BM38" i="1" s="1"/>
  <c r="T39" i="1"/>
  <c r="AI39" i="1" s="1"/>
  <c r="U39" i="1"/>
  <c r="AJ39" i="1" s="1"/>
  <c r="V39" i="1"/>
  <c r="AK39" i="1" s="1"/>
  <c r="W39" i="1"/>
  <c r="AL39" i="1" s="1"/>
  <c r="X39" i="1"/>
  <c r="AM39" i="1" s="1"/>
  <c r="Y39" i="1"/>
  <c r="AN39" i="1" s="1"/>
  <c r="Z39" i="1"/>
  <c r="AO39" i="1" s="1"/>
  <c r="AA39" i="1"/>
  <c r="AP39" i="1" s="1"/>
  <c r="AB39" i="1"/>
  <c r="AQ39" i="1" s="1"/>
  <c r="AC39" i="1"/>
  <c r="AR39" i="1" s="1"/>
  <c r="AD39" i="1"/>
  <c r="AS39" i="1" s="1"/>
  <c r="AE39" i="1"/>
  <c r="AT39" i="1" s="1"/>
  <c r="BK39" i="1" s="1"/>
  <c r="AF39" i="1"/>
  <c r="AU39" i="1" s="1"/>
  <c r="BL39" i="1" s="1"/>
  <c r="AG39" i="1"/>
  <c r="AV39" i="1" s="1"/>
  <c r="BM39" i="1" s="1"/>
  <c r="T40" i="1"/>
  <c r="AI40" i="1" s="1"/>
  <c r="U40" i="1"/>
  <c r="AJ40" i="1" s="1"/>
  <c r="V40" i="1"/>
  <c r="AK40" i="1" s="1"/>
  <c r="W40" i="1"/>
  <c r="AL40" i="1" s="1"/>
  <c r="X40" i="1"/>
  <c r="AM40" i="1" s="1"/>
  <c r="Y40" i="1"/>
  <c r="AN40" i="1" s="1"/>
  <c r="Z40" i="1"/>
  <c r="AO40" i="1" s="1"/>
  <c r="AA40" i="1"/>
  <c r="AP40" i="1" s="1"/>
  <c r="AB40" i="1"/>
  <c r="AQ40" i="1" s="1"/>
  <c r="AC40" i="1"/>
  <c r="AR40" i="1" s="1"/>
  <c r="AD40" i="1"/>
  <c r="AS40" i="1" s="1"/>
  <c r="AE40" i="1"/>
  <c r="AT40" i="1" s="1"/>
  <c r="BK40" i="1" s="1"/>
  <c r="AF40" i="1"/>
  <c r="AU40" i="1" s="1"/>
  <c r="BL40" i="1" s="1"/>
  <c r="AG40" i="1"/>
  <c r="AV40" i="1" s="1"/>
  <c r="BM40" i="1" s="1"/>
  <c r="T41" i="1"/>
  <c r="AI41" i="1" s="1"/>
  <c r="U41" i="1"/>
  <c r="AJ41" i="1" s="1"/>
  <c r="V41" i="1"/>
  <c r="AK41" i="1" s="1"/>
  <c r="W41" i="1"/>
  <c r="AL41" i="1" s="1"/>
  <c r="X41" i="1"/>
  <c r="AM41" i="1" s="1"/>
  <c r="Y41" i="1"/>
  <c r="AN41" i="1" s="1"/>
  <c r="Z41" i="1"/>
  <c r="AO41" i="1" s="1"/>
  <c r="AA41" i="1"/>
  <c r="AP41" i="1" s="1"/>
  <c r="AB41" i="1"/>
  <c r="AQ41" i="1" s="1"/>
  <c r="AC41" i="1"/>
  <c r="AR41" i="1" s="1"/>
  <c r="AD41" i="1"/>
  <c r="AS41" i="1" s="1"/>
  <c r="AE41" i="1"/>
  <c r="AT41" i="1" s="1"/>
  <c r="BK41" i="1" s="1"/>
  <c r="AF41" i="1"/>
  <c r="AU41" i="1" s="1"/>
  <c r="BL41" i="1" s="1"/>
  <c r="AG41" i="1"/>
  <c r="AV41" i="1" s="1"/>
  <c r="BM41" i="1" s="1"/>
  <c r="T42" i="1"/>
  <c r="AI42" i="1" s="1"/>
  <c r="U42" i="1"/>
  <c r="AJ42" i="1" s="1"/>
  <c r="V42" i="1"/>
  <c r="AK42" i="1" s="1"/>
  <c r="W42" i="1"/>
  <c r="AL42" i="1" s="1"/>
  <c r="X42" i="1"/>
  <c r="AM42" i="1" s="1"/>
  <c r="Y42" i="1"/>
  <c r="AN42" i="1" s="1"/>
  <c r="Z42" i="1"/>
  <c r="AO42" i="1" s="1"/>
  <c r="AA42" i="1"/>
  <c r="AP42" i="1" s="1"/>
  <c r="AB42" i="1"/>
  <c r="AQ42" i="1" s="1"/>
  <c r="AC42" i="1"/>
  <c r="AR42" i="1" s="1"/>
  <c r="AD42" i="1"/>
  <c r="AS42" i="1" s="1"/>
  <c r="AE42" i="1"/>
  <c r="AT42" i="1" s="1"/>
  <c r="BK42" i="1" s="1"/>
  <c r="AF42" i="1"/>
  <c r="AU42" i="1" s="1"/>
  <c r="BL42" i="1" s="1"/>
  <c r="AG42" i="1"/>
  <c r="AV42" i="1" s="1"/>
  <c r="BM42" i="1" s="1"/>
  <c r="T43" i="1"/>
  <c r="AI43" i="1" s="1"/>
  <c r="U43" i="1"/>
  <c r="AJ43" i="1" s="1"/>
  <c r="V43" i="1"/>
  <c r="AK43" i="1" s="1"/>
  <c r="W43" i="1"/>
  <c r="AL43" i="1" s="1"/>
  <c r="X43" i="1"/>
  <c r="AM43" i="1" s="1"/>
  <c r="Y43" i="1"/>
  <c r="AN43" i="1" s="1"/>
  <c r="Z43" i="1"/>
  <c r="AO43" i="1" s="1"/>
  <c r="AA43" i="1"/>
  <c r="AP43" i="1" s="1"/>
  <c r="AB43" i="1"/>
  <c r="AQ43" i="1" s="1"/>
  <c r="AC43" i="1"/>
  <c r="AR43" i="1" s="1"/>
  <c r="AD43" i="1"/>
  <c r="AS43" i="1" s="1"/>
  <c r="AE43" i="1"/>
  <c r="AT43" i="1" s="1"/>
  <c r="BK43" i="1" s="1"/>
  <c r="AF43" i="1"/>
  <c r="AU43" i="1" s="1"/>
  <c r="BL43" i="1" s="1"/>
  <c r="AG43" i="1"/>
  <c r="AV43" i="1" s="1"/>
  <c r="BM43" i="1" s="1"/>
  <c r="T44" i="1"/>
  <c r="AI44" i="1" s="1"/>
  <c r="U44" i="1"/>
  <c r="AJ44" i="1" s="1"/>
  <c r="V44" i="1"/>
  <c r="AK44" i="1" s="1"/>
  <c r="W44" i="1"/>
  <c r="AL44" i="1" s="1"/>
  <c r="X44" i="1"/>
  <c r="AM44" i="1" s="1"/>
  <c r="Y44" i="1"/>
  <c r="AN44" i="1" s="1"/>
  <c r="Z44" i="1"/>
  <c r="AO44" i="1" s="1"/>
  <c r="AA44" i="1"/>
  <c r="AP44" i="1" s="1"/>
  <c r="AB44" i="1"/>
  <c r="AQ44" i="1" s="1"/>
  <c r="AC44" i="1"/>
  <c r="AR44" i="1" s="1"/>
  <c r="AD44" i="1"/>
  <c r="AS44" i="1" s="1"/>
  <c r="AE44" i="1"/>
  <c r="AT44" i="1" s="1"/>
  <c r="BK44" i="1" s="1"/>
  <c r="AF44" i="1"/>
  <c r="AU44" i="1" s="1"/>
  <c r="BL44" i="1" s="1"/>
  <c r="AG44" i="1"/>
  <c r="AV44" i="1" s="1"/>
  <c r="BM44" i="1" s="1"/>
  <c r="T45" i="1"/>
  <c r="AI45" i="1" s="1"/>
  <c r="U45" i="1"/>
  <c r="AJ45" i="1" s="1"/>
  <c r="V45" i="1"/>
  <c r="AK45" i="1" s="1"/>
  <c r="W45" i="1"/>
  <c r="AL45" i="1" s="1"/>
  <c r="X45" i="1"/>
  <c r="AM45" i="1" s="1"/>
  <c r="Y45" i="1"/>
  <c r="AN45" i="1" s="1"/>
  <c r="Z45" i="1"/>
  <c r="AO45" i="1" s="1"/>
  <c r="AA45" i="1"/>
  <c r="AP45" i="1" s="1"/>
  <c r="AB45" i="1"/>
  <c r="AQ45" i="1" s="1"/>
  <c r="AC45" i="1"/>
  <c r="AR45" i="1" s="1"/>
  <c r="AD45" i="1"/>
  <c r="AS45" i="1" s="1"/>
  <c r="AE45" i="1"/>
  <c r="AT45" i="1" s="1"/>
  <c r="BK45" i="1" s="1"/>
  <c r="AF45" i="1"/>
  <c r="AU45" i="1" s="1"/>
  <c r="BL45" i="1" s="1"/>
  <c r="AG45" i="1"/>
  <c r="AV45" i="1" s="1"/>
  <c r="BM45" i="1" s="1"/>
  <c r="T46" i="1"/>
  <c r="AI46" i="1" s="1"/>
  <c r="U46" i="1"/>
  <c r="AJ46" i="1" s="1"/>
  <c r="V46" i="1"/>
  <c r="AK46" i="1" s="1"/>
  <c r="W46" i="1"/>
  <c r="AL46" i="1" s="1"/>
  <c r="X46" i="1"/>
  <c r="AM46" i="1" s="1"/>
  <c r="Y46" i="1"/>
  <c r="AN46" i="1" s="1"/>
  <c r="Z46" i="1"/>
  <c r="AO46" i="1" s="1"/>
  <c r="AA46" i="1"/>
  <c r="AP46" i="1" s="1"/>
  <c r="AB46" i="1"/>
  <c r="AQ46" i="1" s="1"/>
  <c r="AC46" i="1"/>
  <c r="AR46" i="1" s="1"/>
  <c r="AD46" i="1"/>
  <c r="AS46" i="1" s="1"/>
  <c r="AE46" i="1"/>
  <c r="AT46" i="1" s="1"/>
  <c r="BK46" i="1" s="1"/>
  <c r="AF46" i="1"/>
  <c r="AU46" i="1" s="1"/>
  <c r="BL46" i="1" s="1"/>
  <c r="AG46" i="1"/>
  <c r="AV46" i="1" s="1"/>
  <c r="BM46" i="1" s="1"/>
  <c r="T47" i="1"/>
  <c r="AI47" i="1" s="1"/>
  <c r="U47" i="1"/>
  <c r="AJ47" i="1" s="1"/>
  <c r="V47" i="1"/>
  <c r="AK47" i="1" s="1"/>
  <c r="W47" i="1"/>
  <c r="AL47" i="1" s="1"/>
  <c r="X47" i="1"/>
  <c r="AM47" i="1" s="1"/>
  <c r="Y47" i="1"/>
  <c r="AN47" i="1" s="1"/>
  <c r="Z47" i="1"/>
  <c r="AO47" i="1" s="1"/>
  <c r="AA47" i="1"/>
  <c r="AP47" i="1" s="1"/>
  <c r="AB47" i="1"/>
  <c r="AQ47" i="1" s="1"/>
  <c r="AC47" i="1"/>
  <c r="AR47" i="1" s="1"/>
  <c r="AD47" i="1"/>
  <c r="AS47" i="1" s="1"/>
  <c r="AE47" i="1"/>
  <c r="AT47" i="1" s="1"/>
  <c r="BK47" i="1" s="1"/>
  <c r="AF47" i="1"/>
  <c r="AU47" i="1" s="1"/>
  <c r="BL47" i="1" s="1"/>
  <c r="AG47" i="1"/>
  <c r="AV47" i="1" s="1"/>
  <c r="BM47" i="1" s="1"/>
  <c r="T48" i="1"/>
  <c r="AI48" i="1" s="1"/>
  <c r="U48" i="1"/>
  <c r="AJ48" i="1" s="1"/>
  <c r="V48" i="1"/>
  <c r="AK48" i="1" s="1"/>
  <c r="W48" i="1"/>
  <c r="AL48" i="1" s="1"/>
  <c r="X48" i="1"/>
  <c r="AM48" i="1" s="1"/>
  <c r="Y48" i="1"/>
  <c r="AN48" i="1" s="1"/>
  <c r="Z48" i="1"/>
  <c r="AO48" i="1" s="1"/>
  <c r="AA48" i="1"/>
  <c r="AP48" i="1" s="1"/>
  <c r="AB48" i="1"/>
  <c r="AQ48" i="1" s="1"/>
  <c r="AC48" i="1"/>
  <c r="AR48" i="1" s="1"/>
  <c r="AD48" i="1"/>
  <c r="AS48" i="1" s="1"/>
  <c r="AE48" i="1"/>
  <c r="AT48" i="1" s="1"/>
  <c r="BK48" i="1" s="1"/>
  <c r="AF48" i="1"/>
  <c r="AU48" i="1" s="1"/>
  <c r="BL48" i="1" s="1"/>
  <c r="AG48" i="1"/>
  <c r="AV48" i="1" s="1"/>
  <c r="BM48" i="1" s="1"/>
  <c r="T49" i="1"/>
  <c r="AI49" i="1" s="1"/>
  <c r="U49" i="1"/>
  <c r="AJ49" i="1" s="1"/>
  <c r="V49" i="1"/>
  <c r="AK49" i="1" s="1"/>
  <c r="W49" i="1"/>
  <c r="AL49" i="1" s="1"/>
  <c r="X49" i="1"/>
  <c r="AM49" i="1" s="1"/>
  <c r="Y49" i="1"/>
  <c r="AN49" i="1" s="1"/>
  <c r="Z49" i="1"/>
  <c r="AO49" i="1" s="1"/>
  <c r="AA49" i="1"/>
  <c r="AP49" i="1" s="1"/>
  <c r="AB49" i="1"/>
  <c r="AQ49" i="1" s="1"/>
  <c r="AC49" i="1"/>
  <c r="AR49" i="1" s="1"/>
  <c r="AD49" i="1"/>
  <c r="AS49" i="1" s="1"/>
  <c r="AE49" i="1"/>
  <c r="AT49" i="1" s="1"/>
  <c r="BK49" i="1" s="1"/>
  <c r="AF49" i="1"/>
  <c r="AU49" i="1" s="1"/>
  <c r="BL49" i="1" s="1"/>
  <c r="AG49" i="1"/>
  <c r="AV49" i="1" s="1"/>
  <c r="BM49" i="1" s="1"/>
  <c r="T50" i="1"/>
  <c r="AI50" i="1" s="1"/>
  <c r="U50" i="1"/>
  <c r="AJ50" i="1" s="1"/>
  <c r="V50" i="1"/>
  <c r="AK50" i="1" s="1"/>
  <c r="W50" i="1"/>
  <c r="AL50" i="1" s="1"/>
  <c r="X50" i="1"/>
  <c r="AM50" i="1" s="1"/>
  <c r="Y50" i="1"/>
  <c r="AN50" i="1" s="1"/>
  <c r="Z50" i="1"/>
  <c r="AO50" i="1" s="1"/>
  <c r="AA50" i="1"/>
  <c r="AP50" i="1" s="1"/>
  <c r="AB50" i="1"/>
  <c r="AQ50" i="1" s="1"/>
  <c r="AC50" i="1"/>
  <c r="AR50" i="1" s="1"/>
  <c r="AD50" i="1"/>
  <c r="AS50" i="1" s="1"/>
  <c r="AE50" i="1"/>
  <c r="AT50" i="1" s="1"/>
  <c r="BK50" i="1" s="1"/>
  <c r="AF50" i="1"/>
  <c r="AU50" i="1" s="1"/>
  <c r="BL50" i="1" s="1"/>
  <c r="AG50" i="1"/>
  <c r="AV50" i="1" s="1"/>
  <c r="BM50" i="1" s="1"/>
  <c r="T51" i="1"/>
  <c r="AI51" i="1" s="1"/>
  <c r="U51" i="1"/>
  <c r="AJ51" i="1" s="1"/>
  <c r="V51" i="1"/>
  <c r="AK51" i="1" s="1"/>
  <c r="W51" i="1"/>
  <c r="AL51" i="1" s="1"/>
  <c r="X51" i="1"/>
  <c r="AM51" i="1" s="1"/>
  <c r="Y51" i="1"/>
  <c r="AN51" i="1" s="1"/>
  <c r="Z51" i="1"/>
  <c r="AO51" i="1" s="1"/>
  <c r="AA51" i="1"/>
  <c r="AP51" i="1" s="1"/>
  <c r="AB51" i="1"/>
  <c r="AQ51" i="1" s="1"/>
  <c r="AC51" i="1"/>
  <c r="AR51" i="1" s="1"/>
  <c r="AD51" i="1"/>
  <c r="AS51" i="1" s="1"/>
  <c r="AE51" i="1"/>
  <c r="AT51" i="1" s="1"/>
  <c r="BK51" i="1" s="1"/>
  <c r="AF51" i="1"/>
  <c r="AU51" i="1" s="1"/>
  <c r="BL51" i="1" s="1"/>
  <c r="AG51" i="1"/>
  <c r="AV51" i="1" s="1"/>
  <c r="BM51" i="1" s="1"/>
  <c r="T52" i="1"/>
  <c r="AI52" i="1" s="1"/>
  <c r="U52" i="1"/>
  <c r="AJ52" i="1" s="1"/>
  <c r="V52" i="1"/>
  <c r="AK52" i="1" s="1"/>
  <c r="W52" i="1"/>
  <c r="AL52" i="1" s="1"/>
  <c r="X52" i="1"/>
  <c r="AM52" i="1" s="1"/>
  <c r="Y52" i="1"/>
  <c r="AN52" i="1" s="1"/>
  <c r="Z52" i="1"/>
  <c r="AO52" i="1" s="1"/>
  <c r="AA52" i="1"/>
  <c r="AP52" i="1" s="1"/>
  <c r="AB52" i="1"/>
  <c r="AQ52" i="1" s="1"/>
  <c r="AC52" i="1"/>
  <c r="AR52" i="1" s="1"/>
  <c r="AD52" i="1"/>
  <c r="AS52" i="1" s="1"/>
  <c r="AE52" i="1"/>
  <c r="AT52" i="1" s="1"/>
  <c r="BK52" i="1" s="1"/>
  <c r="AF52" i="1"/>
  <c r="AU52" i="1" s="1"/>
  <c r="BL52" i="1" s="1"/>
  <c r="AG52" i="1"/>
  <c r="AV52" i="1" s="1"/>
  <c r="BM52" i="1" s="1"/>
  <c r="T53" i="1"/>
  <c r="AI53" i="1" s="1"/>
  <c r="U53" i="1"/>
  <c r="AJ53" i="1" s="1"/>
  <c r="V53" i="1"/>
  <c r="AK53" i="1" s="1"/>
  <c r="W53" i="1"/>
  <c r="AL53" i="1" s="1"/>
  <c r="X53" i="1"/>
  <c r="AM53" i="1" s="1"/>
  <c r="Y53" i="1"/>
  <c r="AN53" i="1" s="1"/>
  <c r="Z53" i="1"/>
  <c r="AO53" i="1" s="1"/>
  <c r="AA53" i="1"/>
  <c r="AP53" i="1" s="1"/>
  <c r="AB53" i="1"/>
  <c r="AQ53" i="1" s="1"/>
  <c r="AC53" i="1"/>
  <c r="AR53" i="1" s="1"/>
  <c r="AD53" i="1"/>
  <c r="AS53" i="1" s="1"/>
  <c r="AE53" i="1"/>
  <c r="AT53" i="1" s="1"/>
  <c r="BK53" i="1" s="1"/>
  <c r="AF53" i="1"/>
  <c r="AU53" i="1" s="1"/>
  <c r="BL53" i="1" s="1"/>
  <c r="AG53" i="1"/>
  <c r="AV53" i="1" s="1"/>
  <c r="BM53" i="1" s="1"/>
  <c r="T54" i="1"/>
  <c r="AI54" i="1" s="1"/>
  <c r="U54" i="1"/>
  <c r="AJ54" i="1" s="1"/>
  <c r="V54" i="1"/>
  <c r="AK54" i="1" s="1"/>
  <c r="W54" i="1"/>
  <c r="AL54" i="1" s="1"/>
  <c r="X54" i="1"/>
  <c r="AM54" i="1" s="1"/>
  <c r="Y54" i="1"/>
  <c r="AN54" i="1" s="1"/>
  <c r="Z54" i="1"/>
  <c r="AO54" i="1" s="1"/>
  <c r="AA54" i="1"/>
  <c r="AP54" i="1" s="1"/>
  <c r="AB54" i="1"/>
  <c r="AQ54" i="1" s="1"/>
  <c r="AC54" i="1"/>
  <c r="AR54" i="1" s="1"/>
  <c r="AD54" i="1"/>
  <c r="AS54" i="1" s="1"/>
  <c r="AE54" i="1"/>
  <c r="AT54" i="1" s="1"/>
  <c r="BK54" i="1" s="1"/>
  <c r="AF54" i="1"/>
  <c r="AU54" i="1" s="1"/>
  <c r="BL54" i="1" s="1"/>
  <c r="AG54" i="1"/>
  <c r="AV54" i="1" s="1"/>
  <c r="BM54" i="1" s="1"/>
  <c r="T55" i="1"/>
  <c r="AI55" i="1" s="1"/>
  <c r="U55" i="1"/>
  <c r="AJ55" i="1" s="1"/>
  <c r="V55" i="1"/>
  <c r="AK55" i="1" s="1"/>
  <c r="W55" i="1"/>
  <c r="AL55" i="1" s="1"/>
  <c r="X55" i="1"/>
  <c r="AM55" i="1" s="1"/>
  <c r="Y55" i="1"/>
  <c r="AN55" i="1" s="1"/>
  <c r="Z55" i="1"/>
  <c r="AO55" i="1" s="1"/>
  <c r="AA55" i="1"/>
  <c r="AP55" i="1" s="1"/>
  <c r="AB55" i="1"/>
  <c r="AQ55" i="1" s="1"/>
  <c r="AC55" i="1"/>
  <c r="AR55" i="1" s="1"/>
  <c r="AD55" i="1"/>
  <c r="AS55" i="1" s="1"/>
  <c r="AE55" i="1"/>
  <c r="AT55" i="1" s="1"/>
  <c r="BK55" i="1" s="1"/>
  <c r="AF55" i="1"/>
  <c r="AU55" i="1" s="1"/>
  <c r="BL55" i="1" s="1"/>
  <c r="AG55" i="1"/>
  <c r="AV55" i="1" s="1"/>
  <c r="BM55" i="1" s="1"/>
  <c r="T56" i="1"/>
  <c r="AI56" i="1" s="1"/>
  <c r="U56" i="1"/>
  <c r="AJ56" i="1" s="1"/>
  <c r="V56" i="1"/>
  <c r="AK56" i="1" s="1"/>
  <c r="W56" i="1"/>
  <c r="AL56" i="1" s="1"/>
  <c r="X56" i="1"/>
  <c r="AM56" i="1" s="1"/>
  <c r="Y56" i="1"/>
  <c r="AN56" i="1" s="1"/>
  <c r="Z56" i="1"/>
  <c r="AO56" i="1" s="1"/>
  <c r="AA56" i="1"/>
  <c r="AP56" i="1" s="1"/>
  <c r="AB56" i="1"/>
  <c r="AQ56" i="1" s="1"/>
  <c r="AC56" i="1"/>
  <c r="AR56" i="1" s="1"/>
  <c r="AD56" i="1"/>
  <c r="AS56" i="1" s="1"/>
  <c r="AE56" i="1"/>
  <c r="AT56" i="1" s="1"/>
  <c r="BK56" i="1" s="1"/>
  <c r="AF56" i="1"/>
  <c r="AU56" i="1" s="1"/>
  <c r="BL56" i="1" s="1"/>
  <c r="AG56" i="1"/>
  <c r="AV56" i="1" s="1"/>
  <c r="BM56" i="1" s="1"/>
  <c r="T57" i="1"/>
  <c r="AI57" i="1" s="1"/>
  <c r="U57" i="1"/>
  <c r="AJ57" i="1" s="1"/>
  <c r="V57" i="1"/>
  <c r="AK57" i="1" s="1"/>
  <c r="W57" i="1"/>
  <c r="AL57" i="1" s="1"/>
  <c r="X57" i="1"/>
  <c r="AM57" i="1" s="1"/>
  <c r="Y57" i="1"/>
  <c r="AN57" i="1" s="1"/>
  <c r="Z57" i="1"/>
  <c r="AO57" i="1" s="1"/>
  <c r="AA57" i="1"/>
  <c r="AP57" i="1" s="1"/>
  <c r="AB57" i="1"/>
  <c r="AQ57" i="1" s="1"/>
  <c r="AC57" i="1"/>
  <c r="AR57" i="1" s="1"/>
  <c r="AD57" i="1"/>
  <c r="AS57" i="1" s="1"/>
  <c r="AE57" i="1"/>
  <c r="AT57" i="1" s="1"/>
  <c r="BK57" i="1" s="1"/>
  <c r="AF57" i="1"/>
  <c r="AU57" i="1" s="1"/>
  <c r="BL57" i="1" s="1"/>
  <c r="AG57" i="1"/>
  <c r="AV57" i="1" s="1"/>
  <c r="BM57" i="1" s="1"/>
  <c r="T58" i="1"/>
  <c r="AI58" i="1" s="1"/>
  <c r="U58" i="1"/>
  <c r="AJ58" i="1" s="1"/>
  <c r="V58" i="1"/>
  <c r="AK58" i="1" s="1"/>
  <c r="W58" i="1"/>
  <c r="AL58" i="1" s="1"/>
  <c r="X58" i="1"/>
  <c r="AM58" i="1" s="1"/>
  <c r="Y58" i="1"/>
  <c r="AN58" i="1" s="1"/>
  <c r="Z58" i="1"/>
  <c r="AO58" i="1" s="1"/>
  <c r="AA58" i="1"/>
  <c r="AP58" i="1" s="1"/>
  <c r="AB58" i="1"/>
  <c r="AQ58" i="1" s="1"/>
  <c r="AC58" i="1"/>
  <c r="AR58" i="1" s="1"/>
  <c r="AD58" i="1"/>
  <c r="AS58" i="1" s="1"/>
  <c r="AE58" i="1"/>
  <c r="AT58" i="1" s="1"/>
  <c r="BK58" i="1" s="1"/>
  <c r="AF58" i="1"/>
  <c r="AU58" i="1" s="1"/>
  <c r="BL58" i="1" s="1"/>
  <c r="AG58" i="1"/>
  <c r="AV58" i="1" s="1"/>
  <c r="BM58" i="1" s="1"/>
  <c r="T59" i="1"/>
  <c r="AI59" i="1" s="1"/>
  <c r="U59" i="1"/>
  <c r="AJ59" i="1" s="1"/>
  <c r="V59" i="1"/>
  <c r="AK59" i="1" s="1"/>
  <c r="W59" i="1"/>
  <c r="AL59" i="1" s="1"/>
  <c r="X59" i="1"/>
  <c r="AM59" i="1" s="1"/>
  <c r="Y59" i="1"/>
  <c r="AN59" i="1" s="1"/>
  <c r="Z59" i="1"/>
  <c r="AO59" i="1" s="1"/>
  <c r="AA59" i="1"/>
  <c r="AP59" i="1" s="1"/>
  <c r="AB59" i="1"/>
  <c r="AQ59" i="1" s="1"/>
  <c r="AC59" i="1"/>
  <c r="AR59" i="1" s="1"/>
  <c r="AD59" i="1"/>
  <c r="AS59" i="1" s="1"/>
  <c r="AE59" i="1"/>
  <c r="AT59" i="1" s="1"/>
  <c r="BK59" i="1" s="1"/>
  <c r="AF59" i="1"/>
  <c r="AU59" i="1" s="1"/>
  <c r="BL59" i="1" s="1"/>
  <c r="AG59" i="1"/>
  <c r="AV59" i="1" s="1"/>
  <c r="BM59" i="1" s="1"/>
  <c r="T60" i="1"/>
  <c r="AI60" i="1" s="1"/>
  <c r="U60" i="1"/>
  <c r="AJ60" i="1" s="1"/>
  <c r="V60" i="1"/>
  <c r="AK60" i="1" s="1"/>
  <c r="W60" i="1"/>
  <c r="AL60" i="1" s="1"/>
  <c r="X60" i="1"/>
  <c r="AM60" i="1" s="1"/>
  <c r="Y60" i="1"/>
  <c r="AN60" i="1" s="1"/>
  <c r="Z60" i="1"/>
  <c r="AO60" i="1" s="1"/>
  <c r="AA60" i="1"/>
  <c r="AP60" i="1" s="1"/>
  <c r="AB60" i="1"/>
  <c r="AQ60" i="1" s="1"/>
  <c r="AC60" i="1"/>
  <c r="AR60" i="1" s="1"/>
  <c r="AD60" i="1"/>
  <c r="AS60" i="1" s="1"/>
  <c r="AE60" i="1"/>
  <c r="AT60" i="1" s="1"/>
  <c r="BK60" i="1" s="1"/>
  <c r="AF60" i="1"/>
  <c r="AU60" i="1" s="1"/>
  <c r="BL60" i="1" s="1"/>
  <c r="AG60" i="1"/>
  <c r="AV60" i="1" s="1"/>
  <c r="BM60" i="1" s="1"/>
  <c r="T61" i="1"/>
  <c r="AI61" i="1" s="1"/>
  <c r="U61" i="1"/>
  <c r="AJ61" i="1" s="1"/>
  <c r="V61" i="1"/>
  <c r="AK61" i="1" s="1"/>
  <c r="W61" i="1"/>
  <c r="AL61" i="1" s="1"/>
  <c r="X61" i="1"/>
  <c r="AM61" i="1" s="1"/>
  <c r="Y61" i="1"/>
  <c r="AN61" i="1" s="1"/>
  <c r="Z61" i="1"/>
  <c r="AO61" i="1" s="1"/>
  <c r="AA61" i="1"/>
  <c r="AP61" i="1" s="1"/>
  <c r="AB61" i="1"/>
  <c r="AQ61" i="1" s="1"/>
  <c r="AC61" i="1"/>
  <c r="AR61" i="1" s="1"/>
  <c r="AD61" i="1"/>
  <c r="AS61" i="1" s="1"/>
  <c r="AE61" i="1"/>
  <c r="AT61" i="1" s="1"/>
  <c r="BK61" i="1" s="1"/>
  <c r="AF61" i="1"/>
  <c r="AU61" i="1" s="1"/>
  <c r="BL61" i="1" s="1"/>
  <c r="AG61" i="1"/>
  <c r="AV61" i="1" s="1"/>
  <c r="BM61" i="1" s="1"/>
  <c r="T62" i="1"/>
  <c r="AI62" i="1" s="1"/>
  <c r="U62" i="1"/>
  <c r="AJ62" i="1" s="1"/>
  <c r="V62" i="1"/>
  <c r="AK62" i="1" s="1"/>
  <c r="W62" i="1"/>
  <c r="AL62" i="1" s="1"/>
  <c r="X62" i="1"/>
  <c r="AM62" i="1" s="1"/>
  <c r="Y62" i="1"/>
  <c r="AN62" i="1" s="1"/>
  <c r="Z62" i="1"/>
  <c r="AO62" i="1" s="1"/>
  <c r="AA62" i="1"/>
  <c r="AP62" i="1" s="1"/>
  <c r="AB62" i="1"/>
  <c r="AQ62" i="1" s="1"/>
  <c r="AC62" i="1"/>
  <c r="AR62" i="1" s="1"/>
  <c r="AD62" i="1"/>
  <c r="AS62" i="1" s="1"/>
  <c r="AE62" i="1"/>
  <c r="AT62" i="1" s="1"/>
  <c r="BK62" i="1" s="1"/>
  <c r="AF62" i="1"/>
  <c r="AU62" i="1" s="1"/>
  <c r="BL62" i="1" s="1"/>
  <c r="AG62" i="1"/>
  <c r="AV62" i="1" s="1"/>
  <c r="BM62" i="1" s="1"/>
  <c r="T63" i="1"/>
  <c r="AI63" i="1" s="1"/>
  <c r="U63" i="1"/>
  <c r="AJ63" i="1" s="1"/>
  <c r="V63" i="1"/>
  <c r="AK63" i="1" s="1"/>
  <c r="W63" i="1"/>
  <c r="AL63" i="1" s="1"/>
  <c r="X63" i="1"/>
  <c r="AM63" i="1" s="1"/>
  <c r="Y63" i="1"/>
  <c r="AN63" i="1" s="1"/>
  <c r="Z63" i="1"/>
  <c r="AO63" i="1" s="1"/>
  <c r="AA63" i="1"/>
  <c r="AP63" i="1" s="1"/>
  <c r="AB63" i="1"/>
  <c r="AQ63" i="1" s="1"/>
  <c r="AC63" i="1"/>
  <c r="AR63" i="1" s="1"/>
  <c r="AD63" i="1"/>
  <c r="AS63" i="1" s="1"/>
  <c r="AE63" i="1"/>
  <c r="AT63" i="1" s="1"/>
  <c r="BK63" i="1" s="1"/>
  <c r="AF63" i="1"/>
  <c r="AU63" i="1" s="1"/>
  <c r="BL63" i="1" s="1"/>
  <c r="AG63" i="1"/>
  <c r="AV63" i="1" s="1"/>
  <c r="BM63" i="1" s="1"/>
  <c r="T64" i="1"/>
  <c r="AI64" i="1" s="1"/>
  <c r="U64" i="1"/>
  <c r="AJ64" i="1" s="1"/>
  <c r="V64" i="1"/>
  <c r="AK64" i="1" s="1"/>
  <c r="W64" i="1"/>
  <c r="AL64" i="1" s="1"/>
  <c r="X64" i="1"/>
  <c r="AM64" i="1" s="1"/>
  <c r="Y64" i="1"/>
  <c r="AN64" i="1" s="1"/>
  <c r="Z64" i="1"/>
  <c r="AO64" i="1" s="1"/>
  <c r="AA64" i="1"/>
  <c r="AP64" i="1" s="1"/>
  <c r="AB64" i="1"/>
  <c r="AQ64" i="1" s="1"/>
  <c r="AC64" i="1"/>
  <c r="AR64" i="1" s="1"/>
  <c r="AD64" i="1"/>
  <c r="AS64" i="1" s="1"/>
  <c r="AE64" i="1"/>
  <c r="AT64" i="1" s="1"/>
  <c r="BK64" i="1" s="1"/>
  <c r="AF64" i="1"/>
  <c r="AU64" i="1" s="1"/>
  <c r="BL64" i="1" s="1"/>
  <c r="AG64" i="1"/>
  <c r="AV64" i="1" s="1"/>
  <c r="BM64" i="1" s="1"/>
  <c r="T65" i="1"/>
  <c r="AI65" i="1" s="1"/>
  <c r="U65" i="1"/>
  <c r="AJ65" i="1" s="1"/>
  <c r="V65" i="1"/>
  <c r="AK65" i="1" s="1"/>
  <c r="W65" i="1"/>
  <c r="AL65" i="1" s="1"/>
  <c r="X65" i="1"/>
  <c r="AM65" i="1" s="1"/>
  <c r="Y65" i="1"/>
  <c r="AN65" i="1" s="1"/>
  <c r="Z65" i="1"/>
  <c r="AO65" i="1" s="1"/>
  <c r="AA65" i="1"/>
  <c r="AP65" i="1" s="1"/>
  <c r="AB65" i="1"/>
  <c r="AQ65" i="1" s="1"/>
  <c r="AC65" i="1"/>
  <c r="AR65" i="1" s="1"/>
  <c r="AD65" i="1"/>
  <c r="AS65" i="1" s="1"/>
  <c r="AE65" i="1"/>
  <c r="AT65" i="1" s="1"/>
  <c r="BK65" i="1" s="1"/>
  <c r="AF65" i="1"/>
  <c r="AU65" i="1" s="1"/>
  <c r="BL65" i="1" s="1"/>
  <c r="AG65" i="1"/>
  <c r="AV65" i="1" s="1"/>
  <c r="BM65" i="1" s="1"/>
  <c r="T66" i="1"/>
  <c r="AI66" i="1" s="1"/>
  <c r="U66" i="1"/>
  <c r="AJ66" i="1" s="1"/>
  <c r="V66" i="1"/>
  <c r="AK66" i="1" s="1"/>
  <c r="W66" i="1"/>
  <c r="AL66" i="1" s="1"/>
  <c r="X66" i="1"/>
  <c r="AM66" i="1" s="1"/>
  <c r="Y66" i="1"/>
  <c r="AN66" i="1" s="1"/>
  <c r="Z66" i="1"/>
  <c r="AO66" i="1" s="1"/>
  <c r="AA66" i="1"/>
  <c r="AP66" i="1" s="1"/>
  <c r="AB66" i="1"/>
  <c r="AQ66" i="1" s="1"/>
  <c r="AC66" i="1"/>
  <c r="AR66" i="1" s="1"/>
  <c r="AD66" i="1"/>
  <c r="AS66" i="1" s="1"/>
  <c r="AE66" i="1"/>
  <c r="AT66" i="1" s="1"/>
  <c r="BK66" i="1" s="1"/>
  <c r="AF66" i="1"/>
  <c r="AU66" i="1" s="1"/>
  <c r="BL66" i="1" s="1"/>
  <c r="AG66" i="1"/>
  <c r="AV66" i="1" s="1"/>
  <c r="BM66" i="1" s="1"/>
  <c r="T67" i="1"/>
  <c r="AI67" i="1" s="1"/>
  <c r="U67" i="1"/>
  <c r="AJ67" i="1" s="1"/>
  <c r="V67" i="1"/>
  <c r="AK67" i="1" s="1"/>
  <c r="W67" i="1"/>
  <c r="AL67" i="1" s="1"/>
  <c r="X67" i="1"/>
  <c r="AM67" i="1" s="1"/>
  <c r="Y67" i="1"/>
  <c r="AN67" i="1" s="1"/>
  <c r="Z67" i="1"/>
  <c r="AO67" i="1" s="1"/>
  <c r="AA67" i="1"/>
  <c r="AP67" i="1" s="1"/>
  <c r="AB67" i="1"/>
  <c r="AQ67" i="1" s="1"/>
  <c r="AC67" i="1"/>
  <c r="AR67" i="1" s="1"/>
  <c r="AD67" i="1"/>
  <c r="AS67" i="1" s="1"/>
  <c r="AE67" i="1"/>
  <c r="AT67" i="1" s="1"/>
  <c r="BK67" i="1" s="1"/>
  <c r="AF67" i="1"/>
  <c r="AU67" i="1" s="1"/>
  <c r="BL67" i="1" s="1"/>
  <c r="AG67" i="1"/>
  <c r="AV67" i="1" s="1"/>
  <c r="BM67" i="1" s="1"/>
  <c r="T68" i="1"/>
  <c r="AI68" i="1" s="1"/>
  <c r="U68" i="1"/>
  <c r="AJ68" i="1" s="1"/>
  <c r="V68" i="1"/>
  <c r="AK68" i="1" s="1"/>
  <c r="W68" i="1"/>
  <c r="AL68" i="1" s="1"/>
  <c r="X68" i="1"/>
  <c r="AM68" i="1" s="1"/>
  <c r="Y68" i="1"/>
  <c r="AN68" i="1" s="1"/>
  <c r="Z68" i="1"/>
  <c r="AO68" i="1" s="1"/>
  <c r="AA68" i="1"/>
  <c r="AP68" i="1" s="1"/>
  <c r="AB68" i="1"/>
  <c r="AQ68" i="1" s="1"/>
  <c r="AC68" i="1"/>
  <c r="AR68" i="1" s="1"/>
  <c r="AD68" i="1"/>
  <c r="AS68" i="1" s="1"/>
  <c r="AE68" i="1"/>
  <c r="AT68" i="1" s="1"/>
  <c r="BK68" i="1" s="1"/>
  <c r="AF68" i="1"/>
  <c r="AU68" i="1" s="1"/>
  <c r="BL68" i="1" s="1"/>
  <c r="AG68" i="1"/>
  <c r="AV68" i="1" s="1"/>
  <c r="BM68" i="1" s="1"/>
  <c r="T69" i="1"/>
  <c r="AI69" i="1" s="1"/>
  <c r="U69" i="1"/>
  <c r="AJ69" i="1" s="1"/>
  <c r="V69" i="1"/>
  <c r="AK69" i="1" s="1"/>
  <c r="W69" i="1"/>
  <c r="AL69" i="1" s="1"/>
  <c r="X69" i="1"/>
  <c r="AM69" i="1" s="1"/>
  <c r="Y69" i="1"/>
  <c r="AN69" i="1" s="1"/>
  <c r="Z69" i="1"/>
  <c r="AO69" i="1" s="1"/>
  <c r="AA69" i="1"/>
  <c r="AP69" i="1" s="1"/>
  <c r="AB69" i="1"/>
  <c r="AQ69" i="1" s="1"/>
  <c r="AC69" i="1"/>
  <c r="AR69" i="1" s="1"/>
  <c r="AD69" i="1"/>
  <c r="AS69" i="1" s="1"/>
  <c r="AE69" i="1"/>
  <c r="AT69" i="1" s="1"/>
  <c r="BK69" i="1" s="1"/>
  <c r="AF69" i="1"/>
  <c r="AU69" i="1" s="1"/>
  <c r="BL69" i="1" s="1"/>
  <c r="AG69" i="1"/>
  <c r="AV69" i="1" s="1"/>
  <c r="BM69" i="1" s="1"/>
  <c r="T70" i="1"/>
  <c r="AI70" i="1" s="1"/>
  <c r="U70" i="1"/>
  <c r="AJ70" i="1" s="1"/>
  <c r="V70" i="1"/>
  <c r="AK70" i="1" s="1"/>
  <c r="W70" i="1"/>
  <c r="AL70" i="1" s="1"/>
  <c r="X70" i="1"/>
  <c r="AM70" i="1" s="1"/>
  <c r="Y70" i="1"/>
  <c r="AN70" i="1" s="1"/>
  <c r="Z70" i="1"/>
  <c r="AO70" i="1" s="1"/>
  <c r="AA70" i="1"/>
  <c r="AP70" i="1" s="1"/>
  <c r="AB70" i="1"/>
  <c r="AQ70" i="1" s="1"/>
  <c r="AC70" i="1"/>
  <c r="AR70" i="1" s="1"/>
  <c r="AD70" i="1"/>
  <c r="AS70" i="1" s="1"/>
  <c r="AE70" i="1"/>
  <c r="AT70" i="1" s="1"/>
  <c r="BK70" i="1" s="1"/>
  <c r="AF70" i="1"/>
  <c r="AU70" i="1" s="1"/>
  <c r="BL70" i="1" s="1"/>
  <c r="AG70" i="1"/>
  <c r="AV70" i="1" s="1"/>
  <c r="BM70" i="1" s="1"/>
  <c r="T71" i="1"/>
  <c r="AI71" i="1" s="1"/>
  <c r="U71" i="1"/>
  <c r="AJ71" i="1" s="1"/>
  <c r="V71" i="1"/>
  <c r="AK71" i="1" s="1"/>
  <c r="W71" i="1"/>
  <c r="AL71" i="1" s="1"/>
  <c r="X71" i="1"/>
  <c r="AM71" i="1" s="1"/>
  <c r="Y71" i="1"/>
  <c r="AN71" i="1" s="1"/>
  <c r="Z71" i="1"/>
  <c r="AO71" i="1" s="1"/>
  <c r="AA71" i="1"/>
  <c r="AP71" i="1" s="1"/>
  <c r="AB71" i="1"/>
  <c r="AQ71" i="1" s="1"/>
  <c r="AC71" i="1"/>
  <c r="AR71" i="1" s="1"/>
  <c r="AD71" i="1"/>
  <c r="AS71" i="1" s="1"/>
  <c r="AE71" i="1"/>
  <c r="AT71" i="1" s="1"/>
  <c r="BK71" i="1" s="1"/>
  <c r="AF71" i="1"/>
  <c r="AU71" i="1" s="1"/>
  <c r="BL71" i="1" s="1"/>
  <c r="AG71" i="1"/>
  <c r="AV71" i="1" s="1"/>
  <c r="BM71" i="1" s="1"/>
  <c r="T72" i="1"/>
  <c r="AI72" i="1" s="1"/>
  <c r="U72" i="1"/>
  <c r="AJ72" i="1" s="1"/>
  <c r="V72" i="1"/>
  <c r="AK72" i="1" s="1"/>
  <c r="W72" i="1"/>
  <c r="AL72" i="1" s="1"/>
  <c r="X72" i="1"/>
  <c r="AM72" i="1" s="1"/>
  <c r="Y72" i="1"/>
  <c r="AN72" i="1" s="1"/>
  <c r="Z72" i="1"/>
  <c r="AO72" i="1" s="1"/>
  <c r="AA72" i="1"/>
  <c r="AP72" i="1" s="1"/>
  <c r="AB72" i="1"/>
  <c r="AQ72" i="1" s="1"/>
  <c r="AC72" i="1"/>
  <c r="AR72" i="1" s="1"/>
  <c r="AD72" i="1"/>
  <c r="AS72" i="1" s="1"/>
  <c r="AE72" i="1"/>
  <c r="AT72" i="1" s="1"/>
  <c r="BK72" i="1" s="1"/>
  <c r="AF72" i="1"/>
  <c r="AU72" i="1" s="1"/>
  <c r="BL72" i="1" s="1"/>
  <c r="AG72" i="1"/>
  <c r="AV72" i="1" s="1"/>
  <c r="BM72" i="1" s="1"/>
  <c r="T73" i="1"/>
  <c r="AI73" i="1" s="1"/>
  <c r="U73" i="1"/>
  <c r="AJ73" i="1" s="1"/>
  <c r="V73" i="1"/>
  <c r="AK73" i="1" s="1"/>
  <c r="W73" i="1"/>
  <c r="AL73" i="1" s="1"/>
  <c r="X73" i="1"/>
  <c r="AM73" i="1" s="1"/>
  <c r="Y73" i="1"/>
  <c r="AN73" i="1" s="1"/>
  <c r="Z73" i="1"/>
  <c r="AO73" i="1" s="1"/>
  <c r="AA73" i="1"/>
  <c r="AP73" i="1" s="1"/>
  <c r="AB73" i="1"/>
  <c r="AQ73" i="1" s="1"/>
  <c r="AC73" i="1"/>
  <c r="AR73" i="1" s="1"/>
  <c r="AD73" i="1"/>
  <c r="AS73" i="1" s="1"/>
  <c r="AE73" i="1"/>
  <c r="AT73" i="1" s="1"/>
  <c r="BK73" i="1" s="1"/>
  <c r="AF73" i="1"/>
  <c r="AU73" i="1" s="1"/>
  <c r="BL73" i="1" s="1"/>
  <c r="AG73" i="1"/>
  <c r="AV73" i="1" s="1"/>
  <c r="BM73" i="1" s="1"/>
  <c r="T74" i="1"/>
  <c r="AI74" i="1" s="1"/>
  <c r="U74" i="1"/>
  <c r="AJ74" i="1" s="1"/>
  <c r="V74" i="1"/>
  <c r="AK74" i="1" s="1"/>
  <c r="W74" i="1"/>
  <c r="AL74" i="1" s="1"/>
  <c r="X74" i="1"/>
  <c r="AM74" i="1" s="1"/>
  <c r="Y74" i="1"/>
  <c r="AN74" i="1" s="1"/>
  <c r="Z74" i="1"/>
  <c r="AO74" i="1" s="1"/>
  <c r="AA74" i="1"/>
  <c r="AP74" i="1" s="1"/>
  <c r="AB74" i="1"/>
  <c r="AQ74" i="1" s="1"/>
  <c r="AC74" i="1"/>
  <c r="AR74" i="1" s="1"/>
  <c r="AD74" i="1"/>
  <c r="AS74" i="1" s="1"/>
  <c r="AE74" i="1"/>
  <c r="AT74" i="1" s="1"/>
  <c r="BK74" i="1" s="1"/>
  <c r="AF74" i="1"/>
  <c r="AU74" i="1" s="1"/>
  <c r="BL74" i="1" s="1"/>
  <c r="AG74" i="1"/>
  <c r="AV74" i="1" s="1"/>
  <c r="BM74" i="1" s="1"/>
  <c r="T75" i="1"/>
  <c r="AI75" i="1" s="1"/>
  <c r="U75" i="1"/>
  <c r="AJ75" i="1" s="1"/>
  <c r="V75" i="1"/>
  <c r="AK75" i="1" s="1"/>
  <c r="W75" i="1"/>
  <c r="AL75" i="1" s="1"/>
  <c r="X75" i="1"/>
  <c r="AM75" i="1" s="1"/>
  <c r="Y75" i="1"/>
  <c r="AN75" i="1" s="1"/>
  <c r="Z75" i="1"/>
  <c r="AO75" i="1" s="1"/>
  <c r="AA75" i="1"/>
  <c r="AP75" i="1" s="1"/>
  <c r="AB75" i="1"/>
  <c r="AQ75" i="1" s="1"/>
  <c r="AC75" i="1"/>
  <c r="AR75" i="1" s="1"/>
  <c r="AD75" i="1"/>
  <c r="AS75" i="1" s="1"/>
  <c r="AE75" i="1"/>
  <c r="AT75" i="1" s="1"/>
  <c r="BK75" i="1" s="1"/>
  <c r="AF75" i="1"/>
  <c r="AU75" i="1" s="1"/>
  <c r="BL75" i="1" s="1"/>
  <c r="AG75" i="1"/>
  <c r="AV75" i="1" s="1"/>
  <c r="BM75" i="1" s="1"/>
  <c r="T76" i="1"/>
  <c r="AI76" i="1" s="1"/>
  <c r="U76" i="1"/>
  <c r="AJ76" i="1" s="1"/>
  <c r="V76" i="1"/>
  <c r="AK76" i="1" s="1"/>
  <c r="W76" i="1"/>
  <c r="AL76" i="1" s="1"/>
  <c r="X76" i="1"/>
  <c r="AM76" i="1" s="1"/>
  <c r="Y76" i="1"/>
  <c r="AN76" i="1" s="1"/>
  <c r="Z76" i="1"/>
  <c r="AO76" i="1" s="1"/>
  <c r="AA76" i="1"/>
  <c r="AP76" i="1" s="1"/>
  <c r="AB76" i="1"/>
  <c r="AQ76" i="1" s="1"/>
  <c r="AC76" i="1"/>
  <c r="AR76" i="1" s="1"/>
  <c r="AD76" i="1"/>
  <c r="AS76" i="1" s="1"/>
  <c r="AE76" i="1"/>
  <c r="AT76" i="1" s="1"/>
  <c r="BK76" i="1" s="1"/>
  <c r="AF76" i="1"/>
  <c r="AU76" i="1" s="1"/>
  <c r="BL76" i="1" s="1"/>
  <c r="AG76" i="1"/>
  <c r="AV76" i="1" s="1"/>
  <c r="BM76" i="1" s="1"/>
  <c r="T77" i="1"/>
  <c r="AI77" i="1" s="1"/>
  <c r="U77" i="1"/>
  <c r="AJ77" i="1" s="1"/>
  <c r="V77" i="1"/>
  <c r="AK77" i="1" s="1"/>
  <c r="W77" i="1"/>
  <c r="AL77" i="1" s="1"/>
  <c r="X77" i="1"/>
  <c r="AM77" i="1" s="1"/>
  <c r="Y77" i="1"/>
  <c r="AN77" i="1" s="1"/>
  <c r="Z77" i="1"/>
  <c r="AO77" i="1" s="1"/>
  <c r="AA77" i="1"/>
  <c r="AP77" i="1" s="1"/>
  <c r="AB77" i="1"/>
  <c r="AQ77" i="1" s="1"/>
  <c r="AC77" i="1"/>
  <c r="AR77" i="1" s="1"/>
  <c r="AD77" i="1"/>
  <c r="AS77" i="1" s="1"/>
  <c r="AE77" i="1"/>
  <c r="AT77" i="1" s="1"/>
  <c r="BK77" i="1" s="1"/>
  <c r="AF77" i="1"/>
  <c r="AU77" i="1" s="1"/>
  <c r="BL77" i="1" s="1"/>
  <c r="AG77" i="1"/>
  <c r="AV77" i="1" s="1"/>
  <c r="BM77" i="1" s="1"/>
  <c r="T78" i="1"/>
  <c r="AI78" i="1" s="1"/>
  <c r="U78" i="1"/>
  <c r="AJ78" i="1" s="1"/>
  <c r="V78" i="1"/>
  <c r="AK78" i="1" s="1"/>
  <c r="W78" i="1"/>
  <c r="AL78" i="1" s="1"/>
  <c r="X78" i="1"/>
  <c r="AM78" i="1" s="1"/>
  <c r="Y78" i="1"/>
  <c r="AN78" i="1" s="1"/>
  <c r="Z78" i="1"/>
  <c r="AO78" i="1" s="1"/>
  <c r="AA78" i="1"/>
  <c r="AP78" i="1" s="1"/>
  <c r="AB78" i="1"/>
  <c r="AQ78" i="1" s="1"/>
  <c r="AC78" i="1"/>
  <c r="AR78" i="1" s="1"/>
  <c r="AD78" i="1"/>
  <c r="AS78" i="1" s="1"/>
  <c r="AE78" i="1"/>
  <c r="AT78" i="1" s="1"/>
  <c r="BK78" i="1" s="1"/>
  <c r="AF78" i="1"/>
  <c r="AU78" i="1" s="1"/>
  <c r="BL78" i="1" s="1"/>
  <c r="AG78" i="1"/>
  <c r="AV78" i="1" s="1"/>
  <c r="BM78" i="1" s="1"/>
  <c r="T79" i="1"/>
  <c r="AI79" i="1" s="1"/>
  <c r="U79" i="1"/>
  <c r="AJ79" i="1" s="1"/>
  <c r="V79" i="1"/>
  <c r="AK79" i="1" s="1"/>
  <c r="W79" i="1"/>
  <c r="AL79" i="1" s="1"/>
  <c r="X79" i="1"/>
  <c r="AM79" i="1" s="1"/>
  <c r="Y79" i="1"/>
  <c r="AN79" i="1" s="1"/>
  <c r="Z79" i="1"/>
  <c r="AO79" i="1" s="1"/>
  <c r="AA79" i="1"/>
  <c r="AP79" i="1" s="1"/>
  <c r="AB79" i="1"/>
  <c r="AQ79" i="1" s="1"/>
  <c r="AC79" i="1"/>
  <c r="AR79" i="1" s="1"/>
  <c r="AD79" i="1"/>
  <c r="AS79" i="1" s="1"/>
  <c r="AE79" i="1"/>
  <c r="AT79" i="1" s="1"/>
  <c r="BK79" i="1" s="1"/>
  <c r="AF79" i="1"/>
  <c r="AU79" i="1" s="1"/>
  <c r="BL79" i="1" s="1"/>
  <c r="AG79" i="1"/>
  <c r="AV79" i="1" s="1"/>
  <c r="BM79" i="1" s="1"/>
  <c r="T80" i="1"/>
  <c r="AI80" i="1" s="1"/>
  <c r="U80" i="1"/>
  <c r="AJ80" i="1" s="1"/>
  <c r="V80" i="1"/>
  <c r="AK80" i="1" s="1"/>
  <c r="W80" i="1"/>
  <c r="AL80" i="1" s="1"/>
  <c r="X80" i="1"/>
  <c r="AM80" i="1" s="1"/>
  <c r="Y80" i="1"/>
  <c r="AN80" i="1" s="1"/>
  <c r="Z80" i="1"/>
  <c r="AO80" i="1" s="1"/>
  <c r="AA80" i="1"/>
  <c r="AP80" i="1" s="1"/>
  <c r="AB80" i="1"/>
  <c r="AQ80" i="1" s="1"/>
  <c r="AC80" i="1"/>
  <c r="AR80" i="1" s="1"/>
  <c r="AD80" i="1"/>
  <c r="AS80" i="1" s="1"/>
  <c r="AE80" i="1"/>
  <c r="AT80" i="1" s="1"/>
  <c r="BK80" i="1" s="1"/>
  <c r="AF80" i="1"/>
  <c r="AU80" i="1" s="1"/>
  <c r="BL80" i="1" s="1"/>
  <c r="AG80" i="1"/>
  <c r="AV80" i="1" s="1"/>
  <c r="BM80" i="1" s="1"/>
  <c r="T81" i="1"/>
  <c r="AI81" i="1" s="1"/>
  <c r="U81" i="1"/>
  <c r="AJ81" i="1" s="1"/>
  <c r="V81" i="1"/>
  <c r="AK81" i="1" s="1"/>
  <c r="W81" i="1"/>
  <c r="AL81" i="1" s="1"/>
  <c r="X81" i="1"/>
  <c r="AM81" i="1" s="1"/>
  <c r="Y81" i="1"/>
  <c r="AN81" i="1" s="1"/>
  <c r="Z81" i="1"/>
  <c r="AO81" i="1" s="1"/>
  <c r="AA81" i="1"/>
  <c r="AP81" i="1" s="1"/>
  <c r="AB81" i="1"/>
  <c r="AQ81" i="1" s="1"/>
  <c r="AC81" i="1"/>
  <c r="AR81" i="1" s="1"/>
  <c r="AD81" i="1"/>
  <c r="AS81" i="1" s="1"/>
  <c r="AE81" i="1"/>
  <c r="AT81" i="1" s="1"/>
  <c r="BK81" i="1" s="1"/>
  <c r="AF81" i="1"/>
  <c r="AU81" i="1" s="1"/>
  <c r="BL81" i="1" s="1"/>
  <c r="AG81" i="1"/>
  <c r="AV81" i="1" s="1"/>
  <c r="BM81" i="1" s="1"/>
  <c r="T82" i="1"/>
  <c r="AI82" i="1" s="1"/>
  <c r="U82" i="1"/>
  <c r="AJ82" i="1" s="1"/>
  <c r="V82" i="1"/>
  <c r="AK82" i="1" s="1"/>
  <c r="W82" i="1"/>
  <c r="AL82" i="1" s="1"/>
  <c r="X82" i="1"/>
  <c r="AM82" i="1" s="1"/>
  <c r="Y82" i="1"/>
  <c r="AN82" i="1" s="1"/>
  <c r="Z82" i="1"/>
  <c r="AO82" i="1" s="1"/>
  <c r="AA82" i="1"/>
  <c r="AP82" i="1" s="1"/>
  <c r="AB82" i="1"/>
  <c r="AQ82" i="1" s="1"/>
  <c r="AC82" i="1"/>
  <c r="AR82" i="1" s="1"/>
  <c r="AD82" i="1"/>
  <c r="AS82" i="1" s="1"/>
  <c r="AE82" i="1"/>
  <c r="AT82" i="1" s="1"/>
  <c r="BK82" i="1" s="1"/>
  <c r="AF82" i="1"/>
  <c r="AU82" i="1" s="1"/>
  <c r="BL82" i="1" s="1"/>
  <c r="AG82" i="1"/>
  <c r="AV82" i="1" s="1"/>
  <c r="BM82" i="1" s="1"/>
  <c r="T83" i="1"/>
  <c r="AI83" i="1" s="1"/>
  <c r="U83" i="1"/>
  <c r="AJ83" i="1" s="1"/>
  <c r="V83" i="1"/>
  <c r="AK83" i="1" s="1"/>
  <c r="W83" i="1"/>
  <c r="AL83" i="1" s="1"/>
  <c r="X83" i="1"/>
  <c r="AM83" i="1" s="1"/>
  <c r="Y83" i="1"/>
  <c r="AN83" i="1" s="1"/>
  <c r="Z83" i="1"/>
  <c r="AO83" i="1" s="1"/>
  <c r="AA83" i="1"/>
  <c r="AP83" i="1" s="1"/>
  <c r="AB83" i="1"/>
  <c r="AQ83" i="1" s="1"/>
  <c r="AC83" i="1"/>
  <c r="AR83" i="1" s="1"/>
  <c r="AD83" i="1"/>
  <c r="AS83" i="1" s="1"/>
  <c r="AE83" i="1"/>
  <c r="AT83" i="1" s="1"/>
  <c r="BK83" i="1" s="1"/>
  <c r="AF83" i="1"/>
  <c r="AU83" i="1" s="1"/>
  <c r="BL83" i="1" s="1"/>
  <c r="AG83" i="1"/>
  <c r="AV83" i="1" s="1"/>
  <c r="BM83" i="1" s="1"/>
  <c r="T84" i="1"/>
  <c r="AI84" i="1" s="1"/>
  <c r="U84" i="1"/>
  <c r="AJ84" i="1" s="1"/>
  <c r="V84" i="1"/>
  <c r="AK84" i="1" s="1"/>
  <c r="W84" i="1"/>
  <c r="AL84" i="1" s="1"/>
  <c r="X84" i="1"/>
  <c r="AM84" i="1" s="1"/>
  <c r="Y84" i="1"/>
  <c r="AN84" i="1" s="1"/>
  <c r="Z84" i="1"/>
  <c r="AO84" i="1" s="1"/>
  <c r="AA84" i="1"/>
  <c r="AP84" i="1" s="1"/>
  <c r="AB84" i="1"/>
  <c r="AQ84" i="1" s="1"/>
  <c r="AC84" i="1"/>
  <c r="AR84" i="1" s="1"/>
  <c r="AD84" i="1"/>
  <c r="AS84" i="1" s="1"/>
  <c r="AE84" i="1"/>
  <c r="AT84" i="1" s="1"/>
  <c r="BK84" i="1" s="1"/>
  <c r="AF84" i="1"/>
  <c r="AU84" i="1" s="1"/>
  <c r="BL84" i="1" s="1"/>
  <c r="AG84" i="1"/>
  <c r="AV84" i="1" s="1"/>
  <c r="BM84" i="1" s="1"/>
  <c r="T85" i="1"/>
  <c r="AI85" i="1" s="1"/>
  <c r="U85" i="1"/>
  <c r="AJ85" i="1" s="1"/>
  <c r="V85" i="1"/>
  <c r="AK85" i="1" s="1"/>
  <c r="W85" i="1"/>
  <c r="AL85" i="1" s="1"/>
  <c r="X85" i="1"/>
  <c r="AM85" i="1" s="1"/>
  <c r="Y85" i="1"/>
  <c r="AN85" i="1" s="1"/>
  <c r="Z85" i="1"/>
  <c r="AO85" i="1" s="1"/>
  <c r="AA85" i="1"/>
  <c r="AP85" i="1" s="1"/>
  <c r="AB85" i="1"/>
  <c r="AQ85" i="1" s="1"/>
  <c r="AC85" i="1"/>
  <c r="AR85" i="1" s="1"/>
  <c r="AD85" i="1"/>
  <c r="AS85" i="1" s="1"/>
  <c r="AE85" i="1"/>
  <c r="AT85" i="1" s="1"/>
  <c r="BK85" i="1" s="1"/>
  <c r="AF85" i="1"/>
  <c r="AU85" i="1" s="1"/>
  <c r="BL85" i="1" s="1"/>
  <c r="AG85" i="1"/>
  <c r="AV85" i="1" s="1"/>
  <c r="BM85" i="1" s="1"/>
  <c r="T6" i="1"/>
  <c r="AI6" i="1" s="1"/>
  <c r="U6" i="1"/>
  <c r="AJ6" i="1" s="1"/>
  <c r="V6" i="1"/>
  <c r="AK6" i="1" s="1"/>
  <c r="W6" i="1"/>
  <c r="AL6" i="1" s="1"/>
  <c r="X6" i="1"/>
  <c r="AM6" i="1" s="1"/>
  <c r="Y6" i="1"/>
  <c r="AN6" i="1" s="1"/>
  <c r="Z6" i="1"/>
  <c r="AO6" i="1" s="1"/>
  <c r="AA6" i="1"/>
  <c r="AP6" i="1" s="1"/>
  <c r="AB6" i="1"/>
  <c r="AQ6" i="1" s="1"/>
  <c r="AC6" i="1"/>
  <c r="AR6" i="1" s="1"/>
  <c r="AD6" i="1"/>
  <c r="AS6" i="1" s="1"/>
  <c r="AE6" i="1"/>
  <c r="AT6" i="1" s="1"/>
  <c r="BK6" i="1" s="1"/>
  <c r="AF6" i="1"/>
  <c r="AU6" i="1" s="1"/>
  <c r="BL6" i="1" s="1"/>
  <c r="AG6" i="1"/>
  <c r="AV6" i="1" s="1"/>
  <c r="BM6" i="1" s="1"/>
  <c r="T7" i="1"/>
  <c r="AI7" i="1" s="1"/>
  <c r="U7" i="1"/>
  <c r="AJ7" i="1" s="1"/>
  <c r="V7" i="1"/>
  <c r="AK7" i="1" s="1"/>
  <c r="W7" i="1"/>
  <c r="AL7" i="1" s="1"/>
  <c r="X7" i="1"/>
  <c r="AM7" i="1" s="1"/>
  <c r="Y7" i="1"/>
  <c r="AN7" i="1" s="1"/>
  <c r="Z7" i="1"/>
  <c r="AO7" i="1" s="1"/>
  <c r="AA7" i="1"/>
  <c r="AP7" i="1" s="1"/>
  <c r="AB7" i="1"/>
  <c r="AQ7" i="1" s="1"/>
  <c r="AC7" i="1"/>
  <c r="AR7" i="1" s="1"/>
  <c r="AD7" i="1"/>
  <c r="AS7" i="1" s="1"/>
  <c r="AE7" i="1"/>
  <c r="AT7" i="1" s="1"/>
  <c r="BK7" i="1" s="1"/>
  <c r="AF7" i="1"/>
  <c r="AU7" i="1" s="1"/>
  <c r="BL7" i="1" s="1"/>
  <c r="AG7" i="1"/>
  <c r="AV7" i="1" s="1"/>
  <c r="BM7" i="1" s="1"/>
  <c r="T8" i="1"/>
  <c r="AI8" i="1" s="1"/>
  <c r="U8" i="1"/>
  <c r="AJ8" i="1" s="1"/>
  <c r="V8" i="1"/>
  <c r="AK8" i="1" s="1"/>
  <c r="W8" i="1"/>
  <c r="AL8" i="1" s="1"/>
  <c r="X8" i="1"/>
  <c r="AM8" i="1" s="1"/>
  <c r="Y8" i="1"/>
  <c r="AN8" i="1" s="1"/>
  <c r="Z8" i="1"/>
  <c r="AO8" i="1" s="1"/>
  <c r="AA8" i="1"/>
  <c r="AP8" i="1" s="1"/>
  <c r="AB8" i="1"/>
  <c r="AQ8" i="1" s="1"/>
  <c r="AC8" i="1"/>
  <c r="AR8" i="1" s="1"/>
  <c r="AD8" i="1"/>
  <c r="AS8" i="1" s="1"/>
  <c r="AE8" i="1"/>
  <c r="AT8" i="1" s="1"/>
  <c r="BK8" i="1" s="1"/>
  <c r="AF8" i="1"/>
  <c r="AU8" i="1" s="1"/>
  <c r="BL8" i="1" s="1"/>
  <c r="AG8" i="1"/>
  <c r="AV8" i="1" s="1"/>
  <c r="BM8" i="1" s="1"/>
  <c r="T9" i="1"/>
  <c r="AI9" i="1" s="1"/>
  <c r="U9" i="1"/>
  <c r="AJ9" i="1" s="1"/>
  <c r="V9" i="1"/>
  <c r="AK9" i="1" s="1"/>
  <c r="W9" i="1"/>
  <c r="AL9" i="1" s="1"/>
  <c r="X9" i="1"/>
  <c r="AM9" i="1" s="1"/>
  <c r="Y9" i="1"/>
  <c r="AN9" i="1" s="1"/>
  <c r="Z9" i="1"/>
  <c r="AO9" i="1" s="1"/>
  <c r="AA9" i="1"/>
  <c r="AP9" i="1" s="1"/>
  <c r="AB9" i="1"/>
  <c r="AQ9" i="1" s="1"/>
  <c r="AC9" i="1"/>
  <c r="AR9" i="1" s="1"/>
  <c r="AD9" i="1"/>
  <c r="AS9" i="1" s="1"/>
  <c r="AE9" i="1"/>
  <c r="AT9" i="1" s="1"/>
  <c r="BK9" i="1" s="1"/>
  <c r="AF9" i="1"/>
  <c r="AU9" i="1" s="1"/>
  <c r="BL9" i="1" s="1"/>
  <c r="AG9" i="1"/>
  <c r="AV9" i="1" s="1"/>
  <c r="BM9" i="1" s="1"/>
  <c r="T10" i="1"/>
  <c r="AI10" i="1" s="1"/>
  <c r="U10" i="1"/>
  <c r="AJ10" i="1" s="1"/>
  <c r="V10" i="1"/>
  <c r="AK10" i="1" s="1"/>
  <c r="W10" i="1"/>
  <c r="AL10" i="1" s="1"/>
  <c r="X10" i="1"/>
  <c r="AM10" i="1" s="1"/>
  <c r="Y10" i="1"/>
  <c r="AN10" i="1" s="1"/>
  <c r="Z10" i="1"/>
  <c r="AO10" i="1" s="1"/>
  <c r="AA10" i="1"/>
  <c r="AP10" i="1" s="1"/>
  <c r="AB10" i="1"/>
  <c r="AQ10" i="1" s="1"/>
  <c r="AC10" i="1"/>
  <c r="AR10" i="1" s="1"/>
  <c r="AD10" i="1"/>
  <c r="AS10" i="1" s="1"/>
  <c r="AE10" i="1"/>
  <c r="AT10" i="1" s="1"/>
  <c r="BK10" i="1" s="1"/>
  <c r="AF10" i="1"/>
  <c r="AU10" i="1" s="1"/>
  <c r="BL10" i="1" s="1"/>
  <c r="AG10" i="1"/>
  <c r="AV10" i="1" s="1"/>
  <c r="BM10" i="1" s="1"/>
  <c r="T11" i="1"/>
  <c r="AI11" i="1" s="1"/>
  <c r="U11" i="1"/>
  <c r="AJ11" i="1" s="1"/>
  <c r="V11" i="1"/>
  <c r="AK11" i="1" s="1"/>
  <c r="W11" i="1"/>
  <c r="AL11" i="1" s="1"/>
  <c r="X11" i="1"/>
  <c r="AM11" i="1" s="1"/>
  <c r="Y11" i="1"/>
  <c r="AN11" i="1" s="1"/>
  <c r="Z11" i="1"/>
  <c r="AO11" i="1" s="1"/>
  <c r="AA11" i="1"/>
  <c r="AP11" i="1" s="1"/>
  <c r="AB11" i="1"/>
  <c r="AQ11" i="1" s="1"/>
  <c r="AC11" i="1"/>
  <c r="AR11" i="1" s="1"/>
  <c r="AD11" i="1"/>
  <c r="AS11" i="1" s="1"/>
  <c r="AE11" i="1"/>
  <c r="AT11" i="1" s="1"/>
  <c r="BK11" i="1" s="1"/>
  <c r="AF11" i="1"/>
  <c r="AU11" i="1" s="1"/>
  <c r="BL11" i="1" s="1"/>
  <c r="AG11" i="1"/>
  <c r="AV11" i="1" s="1"/>
  <c r="BM11" i="1" s="1"/>
  <c r="V5" i="1"/>
  <c r="AK5" i="1" s="1"/>
  <c r="W5" i="1"/>
  <c r="AL5" i="1" s="1"/>
  <c r="X5" i="1"/>
  <c r="AM5" i="1" s="1"/>
  <c r="Y5" i="1"/>
  <c r="AN5" i="1" s="1"/>
  <c r="Z5" i="1"/>
  <c r="AO5" i="1" s="1"/>
  <c r="AA5" i="1"/>
  <c r="AP5" i="1" s="1"/>
  <c r="AB5" i="1"/>
  <c r="AQ5" i="1" s="1"/>
  <c r="AC5" i="1"/>
  <c r="AR5" i="1" s="1"/>
  <c r="AD5" i="1"/>
  <c r="AS5" i="1" s="1"/>
  <c r="AE5" i="1"/>
  <c r="AT5" i="1" s="1"/>
  <c r="BK5" i="1" s="1"/>
  <c r="AF5" i="1"/>
  <c r="AU5" i="1" s="1"/>
  <c r="BL5" i="1" s="1"/>
  <c r="AG5" i="1"/>
  <c r="AV5" i="1" s="1"/>
  <c r="BM5" i="1" s="1"/>
  <c r="U5" i="1"/>
  <c r="AJ5" i="1" s="1"/>
  <c r="T5" i="1"/>
  <c r="AI5" i="1" s="1"/>
  <c r="U4" i="1"/>
  <c r="AJ4" i="1" s="1"/>
  <c r="V4" i="1"/>
  <c r="AK4" i="1" s="1"/>
  <c r="W4" i="1"/>
  <c r="AL4" i="1" s="1"/>
  <c r="X4" i="1"/>
  <c r="AM4" i="1" s="1"/>
  <c r="Y4" i="1"/>
  <c r="AN4" i="1" s="1"/>
  <c r="Z4" i="1"/>
  <c r="AO4" i="1" s="1"/>
  <c r="AA4" i="1"/>
  <c r="AP4" i="1" s="1"/>
  <c r="AB4" i="1"/>
  <c r="AQ4" i="1" s="1"/>
  <c r="AC4" i="1"/>
  <c r="AR4" i="1" s="1"/>
  <c r="AD4" i="1"/>
  <c r="AS4" i="1" s="1"/>
  <c r="AE4" i="1"/>
  <c r="AT4" i="1" s="1"/>
  <c r="BK4" i="1" s="1"/>
  <c r="AF4" i="1"/>
  <c r="AU4" i="1" s="1"/>
  <c r="BL4" i="1" s="1"/>
  <c r="AG4" i="1"/>
  <c r="AV4" i="1" s="1"/>
  <c r="BM4" i="1" s="1"/>
  <c r="T4" i="1"/>
  <c r="AI4" i="1" s="1"/>
  <c r="BG4" i="1" l="1"/>
  <c r="M9" i="7"/>
  <c r="BC4" i="1"/>
  <c r="I9" i="7"/>
  <c r="BA5" i="1"/>
  <c r="G10" i="7"/>
  <c r="BJ5" i="1"/>
  <c r="P10" i="7"/>
  <c r="BF5" i="1"/>
  <c r="L10" i="7"/>
  <c r="BB5" i="1"/>
  <c r="H10" i="7"/>
  <c r="BJ11" i="1"/>
  <c r="P16" i="7"/>
  <c r="BF11" i="1"/>
  <c r="L16" i="7"/>
  <c r="BB11" i="1"/>
  <c r="H16" i="7"/>
  <c r="BH10" i="1"/>
  <c r="N15" i="7"/>
  <c r="BD10" i="1"/>
  <c r="J15" i="7"/>
  <c r="AZ10" i="1"/>
  <c r="F15" i="7"/>
  <c r="BJ9" i="1"/>
  <c r="P14" i="7"/>
  <c r="BF9" i="1"/>
  <c r="L14" i="7"/>
  <c r="BB9" i="1"/>
  <c r="H14" i="7"/>
  <c r="BH8" i="1"/>
  <c r="N13" i="7"/>
  <c r="BD8" i="1"/>
  <c r="J13" i="7"/>
  <c r="AZ8" i="1"/>
  <c r="F13" i="7"/>
  <c r="BJ7" i="1"/>
  <c r="P12" i="7"/>
  <c r="BF7" i="1"/>
  <c r="L12" i="7"/>
  <c r="BB7" i="1"/>
  <c r="H12" i="7"/>
  <c r="BH6" i="1"/>
  <c r="N11" i="7"/>
  <c r="BD6" i="1"/>
  <c r="J11" i="7"/>
  <c r="AZ6" i="1"/>
  <c r="F11" i="7"/>
  <c r="BJ85" i="1"/>
  <c r="P90" i="7"/>
  <c r="BF85" i="1"/>
  <c r="L90" i="7"/>
  <c r="BB85" i="1"/>
  <c r="H90" i="7"/>
  <c r="BH84" i="1"/>
  <c r="N89" i="7"/>
  <c r="BD84" i="1"/>
  <c r="J89" i="7"/>
  <c r="AZ84" i="1"/>
  <c r="F89" i="7"/>
  <c r="BJ83" i="1"/>
  <c r="P88" i="7"/>
  <c r="BF83" i="1"/>
  <c r="L88" i="7"/>
  <c r="BB83" i="1"/>
  <c r="H88" i="7"/>
  <c r="BH82" i="1"/>
  <c r="N87" i="7"/>
  <c r="BD82" i="1"/>
  <c r="J87" i="7"/>
  <c r="AZ82" i="1"/>
  <c r="F87" i="7"/>
  <c r="BJ81" i="1"/>
  <c r="P86" i="7"/>
  <c r="BF81" i="1"/>
  <c r="L86" i="7"/>
  <c r="BB81" i="1"/>
  <c r="H86" i="7"/>
  <c r="BH80" i="1"/>
  <c r="N85" i="7"/>
  <c r="BD80" i="1"/>
  <c r="J85" i="7"/>
  <c r="AZ80" i="1"/>
  <c r="F85" i="7"/>
  <c r="BJ79" i="1"/>
  <c r="P84" i="7"/>
  <c r="BF79" i="1"/>
  <c r="L84" i="7"/>
  <c r="BB79" i="1"/>
  <c r="H84" i="7"/>
  <c r="BH78" i="1"/>
  <c r="N83" i="7"/>
  <c r="BD78" i="1"/>
  <c r="J83" i="7"/>
  <c r="AZ78" i="1"/>
  <c r="F83" i="7"/>
  <c r="BJ77" i="1"/>
  <c r="P82" i="7"/>
  <c r="BF77" i="1"/>
  <c r="L82" i="7"/>
  <c r="BB77" i="1"/>
  <c r="H82" i="7"/>
  <c r="BH76" i="1"/>
  <c r="N81" i="7"/>
  <c r="BD76" i="1"/>
  <c r="J81" i="7"/>
  <c r="AZ76" i="1"/>
  <c r="F81" i="7"/>
  <c r="BJ75" i="1"/>
  <c r="P80" i="7"/>
  <c r="BF75" i="1"/>
  <c r="L80" i="7"/>
  <c r="BB75" i="1"/>
  <c r="H80" i="7"/>
  <c r="BH74" i="1"/>
  <c r="N79" i="7"/>
  <c r="BD74" i="1"/>
  <c r="J79" i="7"/>
  <c r="AZ74" i="1"/>
  <c r="F79" i="7"/>
  <c r="BJ73" i="1"/>
  <c r="P78" i="7"/>
  <c r="BF73" i="1"/>
  <c r="L78" i="7"/>
  <c r="BB73" i="1"/>
  <c r="H78" i="7"/>
  <c r="BH72" i="1"/>
  <c r="N77" i="7"/>
  <c r="BD72" i="1"/>
  <c r="J77" i="7"/>
  <c r="AZ72" i="1"/>
  <c r="F77" i="7"/>
  <c r="BJ71" i="1"/>
  <c r="P76" i="7"/>
  <c r="BF71" i="1"/>
  <c r="L76" i="7"/>
  <c r="BB71" i="1"/>
  <c r="H76" i="7"/>
  <c r="BH70" i="1"/>
  <c r="N75" i="7"/>
  <c r="BD70" i="1"/>
  <c r="J75" i="7"/>
  <c r="AZ70" i="1"/>
  <c r="F75" i="7"/>
  <c r="BJ69" i="1"/>
  <c r="P74" i="7"/>
  <c r="BF69" i="1"/>
  <c r="L74" i="7"/>
  <c r="BB69" i="1"/>
  <c r="H74" i="7"/>
  <c r="BH68" i="1"/>
  <c r="N73" i="7"/>
  <c r="BD68" i="1"/>
  <c r="J73" i="7"/>
  <c r="AZ68" i="1"/>
  <c r="F73" i="7"/>
  <c r="BJ67" i="1"/>
  <c r="P72" i="7"/>
  <c r="BF67" i="1"/>
  <c r="L72" i="7"/>
  <c r="BB67" i="1"/>
  <c r="H72" i="7"/>
  <c r="BH66" i="1"/>
  <c r="N71" i="7"/>
  <c r="BD66" i="1"/>
  <c r="J71" i="7"/>
  <c r="AZ66" i="1"/>
  <c r="F71" i="7"/>
  <c r="BJ65" i="1"/>
  <c r="P70" i="7"/>
  <c r="BF65" i="1"/>
  <c r="L70" i="7"/>
  <c r="BB65" i="1"/>
  <c r="H70" i="7"/>
  <c r="BH64" i="1"/>
  <c r="N69" i="7"/>
  <c r="BD64" i="1"/>
  <c r="J69" i="7"/>
  <c r="AZ64" i="1"/>
  <c r="F69" i="7"/>
  <c r="BJ63" i="1"/>
  <c r="P68" i="7"/>
  <c r="BF63" i="1"/>
  <c r="L68" i="7"/>
  <c r="BB63" i="1"/>
  <c r="H68" i="7"/>
  <c r="BH62" i="1"/>
  <c r="N67" i="7"/>
  <c r="BD62" i="1"/>
  <c r="J67" i="7"/>
  <c r="AZ62" i="1"/>
  <c r="F67" i="7"/>
  <c r="BJ61" i="1"/>
  <c r="P66" i="7"/>
  <c r="BF61" i="1"/>
  <c r="L66" i="7"/>
  <c r="BB61" i="1"/>
  <c r="H66" i="7"/>
  <c r="BH60" i="1"/>
  <c r="N65" i="7"/>
  <c r="BD60" i="1"/>
  <c r="J65" i="7"/>
  <c r="AZ60" i="1"/>
  <c r="F65" i="7"/>
  <c r="BJ59" i="1"/>
  <c r="P64" i="7"/>
  <c r="BF59" i="1"/>
  <c r="L64" i="7"/>
  <c r="BB59" i="1"/>
  <c r="H64" i="7"/>
  <c r="BH58" i="1"/>
  <c r="N63" i="7"/>
  <c r="BD58" i="1"/>
  <c r="J63" i="7"/>
  <c r="AZ58" i="1"/>
  <c r="F63" i="7"/>
  <c r="BJ57" i="1"/>
  <c r="P62" i="7"/>
  <c r="BF57" i="1"/>
  <c r="L62" i="7"/>
  <c r="BB57" i="1"/>
  <c r="H62" i="7"/>
  <c r="BH56" i="1"/>
  <c r="N61" i="7"/>
  <c r="BD56" i="1"/>
  <c r="J61" i="7"/>
  <c r="AZ56" i="1"/>
  <c r="F61" i="7"/>
  <c r="BJ55" i="1"/>
  <c r="P60" i="7"/>
  <c r="BF55" i="1"/>
  <c r="L60" i="7"/>
  <c r="BB55" i="1"/>
  <c r="H60" i="7"/>
  <c r="BH54" i="1"/>
  <c r="N59" i="7"/>
  <c r="BD54" i="1"/>
  <c r="J59" i="7"/>
  <c r="AZ54" i="1"/>
  <c r="F59" i="7"/>
  <c r="BJ53" i="1"/>
  <c r="P58" i="7"/>
  <c r="BF53" i="1"/>
  <c r="L58" i="7"/>
  <c r="BB53" i="1"/>
  <c r="H58" i="7"/>
  <c r="BH52" i="1"/>
  <c r="N57" i="7"/>
  <c r="BD52" i="1"/>
  <c r="J57" i="7"/>
  <c r="AZ52" i="1"/>
  <c r="F57" i="7"/>
  <c r="BJ51" i="1"/>
  <c r="P56" i="7"/>
  <c r="BF51" i="1"/>
  <c r="L56" i="7"/>
  <c r="BB51" i="1"/>
  <c r="H56" i="7"/>
  <c r="BH50" i="1"/>
  <c r="N55" i="7"/>
  <c r="BD50" i="1"/>
  <c r="J55" i="7"/>
  <c r="AZ50" i="1"/>
  <c r="F55" i="7"/>
  <c r="BJ49" i="1"/>
  <c r="P54" i="7"/>
  <c r="BF49" i="1"/>
  <c r="L54" i="7"/>
  <c r="BB49" i="1"/>
  <c r="H54" i="7"/>
  <c r="BH48" i="1"/>
  <c r="N53" i="7"/>
  <c r="BD48" i="1"/>
  <c r="J53" i="7"/>
  <c r="AZ48" i="1"/>
  <c r="F53" i="7"/>
  <c r="BJ47" i="1"/>
  <c r="P52" i="7"/>
  <c r="BF47" i="1"/>
  <c r="L52" i="7"/>
  <c r="BB47" i="1"/>
  <c r="H52" i="7"/>
  <c r="BH46" i="1"/>
  <c r="N51" i="7"/>
  <c r="BD46" i="1"/>
  <c r="J51" i="7"/>
  <c r="AZ46" i="1"/>
  <c r="F51" i="7"/>
  <c r="BJ45" i="1"/>
  <c r="P50" i="7"/>
  <c r="BF45" i="1"/>
  <c r="L50" i="7"/>
  <c r="BB45" i="1"/>
  <c r="H50" i="7"/>
  <c r="BH44" i="1"/>
  <c r="N49" i="7"/>
  <c r="BD44" i="1"/>
  <c r="J49" i="7"/>
  <c r="AZ44" i="1"/>
  <c r="F49" i="7"/>
  <c r="BJ43" i="1"/>
  <c r="P48" i="7"/>
  <c r="BF43" i="1"/>
  <c r="L48" i="7"/>
  <c r="BB43" i="1"/>
  <c r="H48" i="7"/>
  <c r="BH42" i="1"/>
  <c r="N47" i="7"/>
  <c r="BD42" i="1"/>
  <c r="J47" i="7"/>
  <c r="AZ42" i="1"/>
  <c r="F47" i="7"/>
  <c r="BJ41" i="1"/>
  <c r="P46" i="7"/>
  <c r="BF41" i="1"/>
  <c r="L46" i="7"/>
  <c r="BB41" i="1"/>
  <c r="H46" i="7"/>
  <c r="BH40" i="1"/>
  <c r="N45" i="7"/>
  <c r="BD40" i="1"/>
  <c r="J45" i="7"/>
  <c r="AZ40" i="1"/>
  <c r="F45" i="7"/>
  <c r="BJ39" i="1"/>
  <c r="P44" i="7"/>
  <c r="BF39" i="1"/>
  <c r="L44" i="7"/>
  <c r="BB39" i="1"/>
  <c r="H44" i="7"/>
  <c r="BH38" i="1"/>
  <c r="N43" i="7"/>
  <c r="BD38" i="1"/>
  <c r="J43" i="7"/>
  <c r="AZ38" i="1"/>
  <c r="F43" i="7"/>
  <c r="BJ37" i="1"/>
  <c r="P42" i="7"/>
  <c r="BF37" i="1"/>
  <c r="L42" i="7"/>
  <c r="BB37" i="1"/>
  <c r="H42" i="7"/>
  <c r="BH36" i="1"/>
  <c r="N41" i="7"/>
  <c r="BD36" i="1"/>
  <c r="J41" i="7"/>
  <c r="AZ36" i="1"/>
  <c r="F41" i="7"/>
  <c r="BJ35" i="1"/>
  <c r="P40" i="7"/>
  <c r="BF35" i="1"/>
  <c r="L40" i="7"/>
  <c r="BB35" i="1"/>
  <c r="H40" i="7"/>
  <c r="BH34" i="1"/>
  <c r="N39" i="7"/>
  <c r="BD34" i="1"/>
  <c r="J39" i="7"/>
  <c r="AZ34" i="1"/>
  <c r="F39" i="7"/>
  <c r="BJ33" i="1"/>
  <c r="P38" i="7"/>
  <c r="BF33" i="1"/>
  <c r="L38" i="7"/>
  <c r="BB33" i="1"/>
  <c r="H38" i="7"/>
  <c r="BH32" i="1"/>
  <c r="N37" i="7"/>
  <c r="BD32" i="1"/>
  <c r="J37" i="7"/>
  <c r="AZ32" i="1"/>
  <c r="F37" i="7"/>
  <c r="BJ31" i="1"/>
  <c r="P36" i="7"/>
  <c r="BF31" i="1"/>
  <c r="L36" i="7"/>
  <c r="BB31" i="1"/>
  <c r="H36" i="7"/>
  <c r="BH30" i="1"/>
  <c r="N35" i="7"/>
  <c r="BD30" i="1"/>
  <c r="J35" i="7"/>
  <c r="AZ30" i="1"/>
  <c r="F35" i="7"/>
  <c r="BJ29" i="1"/>
  <c r="P34" i="7"/>
  <c r="BF29" i="1"/>
  <c r="L34" i="7"/>
  <c r="BB29" i="1"/>
  <c r="H34" i="7"/>
  <c r="BH28" i="1"/>
  <c r="N33" i="7"/>
  <c r="BD28" i="1"/>
  <c r="J33" i="7"/>
  <c r="AZ28" i="1"/>
  <c r="F33" i="7"/>
  <c r="BJ27" i="1"/>
  <c r="P32" i="7"/>
  <c r="BF27" i="1"/>
  <c r="L32" i="7"/>
  <c r="BB27" i="1"/>
  <c r="H32" i="7"/>
  <c r="BH26" i="1"/>
  <c r="N31" i="7"/>
  <c r="BD26" i="1"/>
  <c r="J31" i="7"/>
  <c r="AZ26" i="1"/>
  <c r="F31" i="7"/>
  <c r="BJ25" i="1"/>
  <c r="P30" i="7"/>
  <c r="BF25" i="1"/>
  <c r="L30" i="7"/>
  <c r="BB25" i="1"/>
  <c r="H30" i="7"/>
  <c r="BH24" i="1"/>
  <c r="N29" i="7"/>
  <c r="BD24" i="1"/>
  <c r="J29" i="7"/>
  <c r="AZ24" i="1"/>
  <c r="F29" i="7"/>
  <c r="BJ23" i="1"/>
  <c r="P28" i="7"/>
  <c r="BF23" i="1"/>
  <c r="L28" i="7"/>
  <c r="BB23" i="1"/>
  <c r="H28" i="7"/>
  <c r="BH22" i="1"/>
  <c r="N27" i="7"/>
  <c r="BD22" i="1"/>
  <c r="J27" i="7"/>
  <c r="AZ22" i="1"/>
  <c r="F27" i="7"/>
  <c r="BJ21" i="1"/>
  <c r="P26" i="7"/>
  <c r="BF21" i="1"/>
  <c r="L26" i="7"/>
  <c r="BB21" i="1"/>
  <c r="H26" i="7"/>
  <c r="BH20" i="1"/>
  <c r="N25" i="7"/>
  <c r="BD20" i="1"/>
  <c r="J25" i="7"/>
  <c r="AZ20" i="1"/>
  <c r="F25" i="7"/>
  <c r="BJ19" i="1"/>
  <c r="P24" i="7"/>
  <c r="BF19" i="1"/>
  <c r="L24" i="7"/>
  <c r="BB19" i="1"/>
  <c r="H24" i="7"/>
  <c r="BH18" i="1"/>
  <c r="N23" i="7"/>
  <c r="BD18" i="1"/>
  <c r="J23" i="7"/>
  <c r="AZ18" i="1"/>
  <c r="F23" i="7"/>
  <c r="BJ17" i="1"/>
  <c r="P22" i="7"/>
  <c r="BF17" i="1"/>
  <c r="L22" i="7"/>
  <c r="BB17" i="1"/>
  <c r="H22" i="7"/>
  <c r="BH16" i="1"/>
  <c r="N21" i="7"/>
  <c r="BD16" i="1"/>
  <c r="J21" i="7"/>
  <c r="AZ16" i="1"/>
  <c r="F21" i="7"/>
  <c r="BJ15" i="1"/>
  <c r="P20" i="7"/>
  <c r="BF15" i="1"/>
  <c r="L20" i="7"/>
  <c r="BB15" i="1"/>
  <c r="H20" i="7"/>
  <c r="BH14" i="1"/>
  <c r="N19" i="7"/>
  <c r="BD14" i="1"/>
  <c r="J19" i="7"/>
  <c r="AZ14" i="1"/>
  <c r="F19" i="7"/>
  <c r="BJ13" i="1"/>
  <c r="P18" i="7"/>
  <c r="BF13" i="1"/>
  <c r="L18" i="7"/>
  <c r="BB13" i="1"/>
  <c r="H18" i="7"/>
  <c r="BH12" i="1"/>
  <c r="N17" i="7"/>
  <c r="BD12" i="1"/>
  <c r="J17" i="7"/>
  <c r="AZ12" i="1"/>
  <c r="F17" i="7"/>
  <c r="BE20" i="1"/>
  <c r="K25" i="7"/>
  <c r="BD4" i="1"/>
  <c r="J9" i="7"/>
  <c r="BC5" i="1"/>
  <c r="I10" i="7"/>
  <c r="BG11" i="1"/>
  <c r="M16" i="7"/>
  <c r="BE10" i="1"/>
  <c r="K15" i="7"/>
  <c r="BE8" i="1"/>
  <c r="K13" i="7"/>
  <c r="BC7" i="1"/>
  <c r="I12" i="7"/>
  <c r="BI6" i="1"/>
  <c r="O11" i="7"/>
  <c r="BA6" i="1"/>
  <c r="G11" i="7"/>
  <c r="BG85" i="1"/>
  <c r="M90" i="7"/>
  <c r="BE84" i="1"/>
  <c r="K89" i="7"/>
  <c r="BC83" i="1"/>
  <c r="I88" i="7"/>
  <c r="BI82" i="1"/>
  <c r="O87" i="7"/>
  <c r="BA82" i="1"/>
  <c r="G87" i="7"/>
  <c r="BG81" i="1"/>
  <c r="M86" i="7"/>
  <c r="BE80" i="1"/>
  <c r="K85" i="7"/>
  <c r="BE78" i="1"/>
  <c r="K83" i="7"/>
  <c r="BG77" i="1"/>
  <c r="M82" i="7"/>
  <c r="BI76" i="1"/>
  <c r="O81" i="7"/>
  <c r="BE76" i="1"/>
  <c r="K81" i="7"/>
  <c r="BA76" i="1"/>
  <c r="G81" i="7"/>
  <c r="BG75" i="1"/>
  <c r="M80" i="7"/>
  <c r="BE74" i="1"/>
  <c r="K79" i="7"/>
  <c r="BC73" i="1"/>
  <c r="I78" i="7"/>
  <c r="BI72" i="1"/>
  <c r="O77" i="7"/>
  <c r="BA72" i="1"/>
  <c r="G77" i="7"/>
  <c r="BC71" i="1"/>
  <c r="I76" i="7"/>
  <c r="BI70" i="1"/>
  <c r="O75" i="7"/>
  <c r="BE70" i="1"/>
  <c r="K75" i="7"/>
  <c r="BA70" i="1"/>
  <c r="G75" i="7"/>
  <c r="BG69" i="1"/>
  <c r="M74" i="7"/>
  <c r="BC69" i="1"/>
  <c r="I74" i="7"/>
  <c r="BI68" i="1"/>
  <c r="O73" i="7"/>
  <c r="BE68" i="1"/>
  <c r="K73" i="7"/>
  <c r="BA68" i="1"/>
  <c r="G73" i="7"/>
  <c r="BG67" i="1"/>
  <c r="M72" i="7"/>
  <c r="BC67" i="1"/>
  <c r="I72" i="7"/>
  <c r="BI66" i="1"/>
  <c r="O71" i="7"/>
  <c r="BE66" i="1"/>
  <c r="K71" i="7"/>
  <c r="BA66" i="1"/>
  <c r="G71" i="7"/>
  <c r="BG65" i="1"/>
  <c r="M70" i="7"/>
  <c r="BC65" i="1"/>
  <c r="I70" i="7"/>
  <c r="AZ4" i="1"/>
  <c r="F9" i="7"/>
  <c r="BJ4" i="1"/>
  <c r="P9" i="7"/>
  <c r="P6" i="7" s="1"/>
  <c r="BF4" i="1"/>
  <c r="L9" i="7"/>
  <c r="BB4" i="1"/>
  <c r="H9" i="7"/>
  <c r="H6" i="7" s="1"/>
  <c r="BI5" i="1"/>
  <c r="O10" i="7"/>
  <c r="BE5" i="1"/>
  <c r="K10" i="7"/>
  <c r="BI11" i="1"/>
  <c r="O16" i="7"/>
  <c r="BE11" i="1"/>
  <c r="K16" i="7"/>
  <c r="BA11" i="1"/>
  <c r="G16" i="7"/>
  <c r="BG10" i="1"/>
  <c r="M15" i="7"/>
  <c r="BC10" i="1"/>
  <c r="I15" i="7"/>
  <c r="BI9" i="1"/>
  <c r="O14" i="7"/>
  <c r="BE9" i="1"/>
  <c r="K14" i="7"/>
  <c r="BA9" i="1"/>
  <c r="G14" i="7"/>
  <c r="BG8" i="1"/>
  <c r="M13" i="7"/>
  <c r="BC8" i="1"/>
  <c r="I13" i="7"/>
  <c r="BI7" i="1"/>
  <c r="O12" i="7"/>
  <c r="BE7" i="1"/>
  <c r="K12" i="7"/>
  <c r="BA7" i="1"/>
  <c r="G12" i="7"/>
  <c r="BG6" i="1"/>
  <c r="M11" i="7"/>
  <c r="BC6" i="1"/>
  <c r="I11" i="7"/>
  <c r="BI85" i="1"/>
  <c r="O90" i="7"/>
  <c r="BE85" i="1"/>
  <c r="K90" i="7"/>
  <c r="BA85" i="1"/>
  <c r="G90" i="7"/>
  <c r="BG84" i="1"/>
  <c r="M89" i="7"/>
  <c r="BC84" i="1"/>
  <c r="I89" i="7"/>
  <c r="BI83" i="1"/>
  <c r="O88" i="7"/>
  <c r="BE83" i="1"/>
  <c r="K88" i="7"/>
  <c r="BA83" i="1"/>
  <c r="G88" i="7"/>
  <c r="BG82" i="1"/>
  <c r="M87" i="7"/>
  <c r="BC82" i="1"/>
  <c r="I87" i="7"/>
  <c r="BI81" i="1"/>
  <c r="O86" i="7"/>
  <c r="BE81" i="1"/>
  <c r="K86" i="7"/>
  <c r="BA81" i="1"/>
  <c r="G86" i="7"/>
  <c r="BG80" i="1"/>
  <c r="M85" i="7"/>
  <c r="BC80" i="1"/>
  <c r="I85" i="7"/>
  <c r="BI79" i="1"/>
  <c r="O84" i="7"/>
  <c r="BE79" i="1"/>
  <c r="K84" i="7"/>
  <c r="BA79" i="1"/>
  <c r="G84" i="7"/>
  <c r="BG78" i="1"/>
  <c r="M83" i="7"/>
  <c r="BC78" i="1"/>
  <c r="I83" i="7"/>
  <c r="BI77" i="1"/>
  <c r="O82" i="7"/>
  <c r="BE77" i="1"/>
  <c r="K82" i="7"/>
  <c r="BA77" i="1"/>
  <c r="G82" i="7"/>
  <c r="BG76" i="1"/>
  <c r="M81" i="7"/>
  <c r="BC76" i="1"/>
  <c r="I81" i="7"/>
  <c r="BI75" i="1"/>
  <c r="O80" i="7"/>
  <c r="BE75" i="1"/>
  <c r="K80" i="7"/>
  <c r="BA75" i="1"/>
  <c r="G80" i="7"/>
  <c r="BG74" i="1"/>
  <c r="M79" i="7"/>
  <c r="BC74" i="1"/>
  <c r="I79" i="7"/>
  <c r="BI73" i="1"/>
  <c r="O78" i="7"/>
  <c r="BE73" i="1"/>
  <c r="K78" i="7"/>
  <c r="BA73" i="1"/>
  <c r="G78" i="7"/>
  <c r="BG72" i="1"/>
  <c r="M77" i="7"/>
  <c r="BC72" i="1"/>
  <c r="I77" i="7"/>
  <c r="BI71" i="1"/>
  <c r="O76" i="7"/>
  <c r="BE71" i="1"/>
  <c r="K76" i="7"/>
  <c r="BA71" i="1"/>
  <c r="G76" i="7"/>
  <c r="BG70" i="1"/>
  <c r="M75" i="7"/>
  <c r="BC70" i="1"/>
  <c r="I75" i="7"/>
  <c r="BI69" i="1"/>
  <c r="O74" i="7"/>
  <c r="BE69" i="1"/>
  <c r="K74" i="7"/>
  <c r="BA69" i="1"/>
  <c r="G74" i="7"/>
  <c r="BG68" i="1"/>
  <c r="M73" i="7"/>
  <c r="BC68" i="1"/>
  <c r="I73" i="7"/>
  <c r="BI67" i="1"/>
  <c r="O72" i="7"/>
  <c r="BE67" i="1"/>
  <c r="K72" i="7"/>
  <c r="BA67" i="1"/>
  <c r="G72" i="7"/>
  <c r="BG66" i="1"/>
  <c r="M71" i="7"/>
  <c r="BC66" i="1"/>
  <c r="I71" i="7"/>
  <c r="BI65" i="1"/>
  <c r="O70" i="7"/>
  <c r="BE65" i="1"/>
  <c r="K70" i="7"/>
  <c r="BA65" i="1"/>
  <c r="G70" i="7"/>
  <c r="BG64" i="1"/>
  <c r="M69" i="7"/>
  <c r="BC64" i="1"/>
  <c r="I69" i="7"/>
  <c r="BI63" i="1"/>
  <c r="O68" i="7"/>
  <c r="BE63" i="1"/>
  <c r="K68" i="7"/>
  <c r="BA63" i="1"/>
  <c r="G68" i="7"/>
  <c r="BG62" i="1"/>
  <c r="M67" i="7"/>
  <c r="BC62" i="1"/>
  <c r="I67" i="7"/>
  <c r="BI61" i="1"/>
  <c r="O66" i="7"/>
  <c r="BE61" i="1"/>
  <c r="K66" i="7"/>
  <c r="BA61" i="1"/>
  <c r="G66" i="7"/>
  <c r="BG60" i="1"/>
  <c r="M65" i="7"/>
  <c r="BC60" i="1"/>
  <c r="I65" i="7"/>
  <c r="BI59" i="1"/>
  <c r="O64" i="7"/>
  <c r="BE59" i="1"/>
  <c r="K64" i="7"/>
  <c r="BA59" i="1"/>
  <c r="G64" i="7"/>
  <c r="BG58" i="1"/>
  <c r="M63" i="7"/>
  <c r="BC58" i="1"/>
  <c r="I63" i="7"/>
  <c r="BI57" i="1"/>
  <c r="O62" i="7"/>
  <c r="BE57" i="1"/>
  <c r="K62" i="7"/>
  <c r="BA57" i="1"/>
  <c r="G62" i="7"/>
  <c r="BG56" i="1"/>
  <c r="M61" i="7"/>
  <c r="BC56" i="1"/>
  <c r="I61" i="7"/>
  <c r="BI55" i="1"/>
  <c r="O60" i="7"/>
  <c r="BE55" i="1"/>
  <c r="K60" i="7"/>
  <c r="BA55" i="1"/>
  <c r="G60" i="7"/>
  <c r="BG54" i="1"/>
  <c r="M59" i="7"/>
  <c r="BC54" i="1"/>
  <c r="I59" i="7"/>
  <c r="BI53" i="1"/>
  <c r="O58" i="7"/>
  <c r="BE53" i="1"/>
  <c r="K58" i="7"/>
  <c r="BA53" i="1"/>
  <c r="G58" i="7"/>
  <c r="BG52" i="1"/>
  <c r="M57" i="7"/>
  <c r="BC52" i="1"/>
  <c r="I57" i="7"/>
  <c r="BI51" i="1"/>
  <c r="O56" i="7"/>
  <c r="BE51" i="1"/>
  <c r="K56" i="7"/>
  <c r="BA51" i="1"/>
  <c r="G56" i="7"/>
  <c r="BG50" i="1"/>
  <c r="M55" i="7"/>
  <c r="BC50" i="1"/>
  <c r="I55" i="7"/>
  <c r="BI49" i="1"/>
  <c r="O54" i="7"/>
  <c r="BE49" i="1"/>
  <c r="K54" i="7"/>
  <c r="BA49" i="1"/>
  <c r="G54" i="7"/>
  <c r="BG48" i="1"/>
  <c r="M53" i="7"/>
  <c r="BC48" i="1"/>
  <c r="I53" i="7"/>
  <c r="BI47" i="1"/>
  <c r="O52" i="7"/>
  <c r="BE47" i="1"/>
  <c r="K52" i="7"/>
  <c r="BA47" i="1"/>
  <c r="G52" i="7"/>
  <c r="BG46" i="1"/>
  <c r="M51" i="7"/>
  <c r="BC46" i="1"/>
  <c r="I51" i="7"/>
  <c r="BI45" i="1"/>
  <c r="O50" i="7"/>
  <c r="BE45" i="1"/>
  <c r="K50" i="7"/>
  <c r="BA45" i="1"/>
  <c r="G50" i="7"/>
  <c r="BG44" i="1"/>
  <c r="M49" i="7"/>
  <c r="BC44" i="1"/>
  <c r="I49" i="7"/>
  <c r="BI43" i="1"/>
  <c r="O48" i="7"/>
  <c r="BE43" i="1"/>
  <c r="K48" i="7"/>
  <c r="BA43" i="1"/>
  <c r="G48" i="7"/>
  <c r="BG42" i="1"/>
  <c r="M47" i="7"/>
  <c r="BC42" i="1"/>
  <c r="I47" i="7"/>
  <c r="BI41" i="1"/>
  <c r="O46" i="7"/>
  <c r="BE41" i="1"/>
  <c r="K46" i="7"/>
  <c r="BA41" i="1"/>
  <c r="G46" i="7"/>
  <c r="BG40" i="1"/>
  <c r="M45" i="7"/>
  <c r="BC40" i="1"/>
  <c r="I45" i="7"/>
  <c r="BI39" i="1"/>
  <c r="O44" i="7"/>
  <c r="BE39" i="1"/>
  <c r="K44" i="7"/>
  <c r="BA39" i="1"/>
  <c r="G44" i="7"/>
  <c r="BG38" i="1"/>
  <c r="M43" i="7"/>
  <c r="BC38" i="1"/>
  <c r="I43" i="7"/>
  <c r="BI37" i="1"/>
  <c r="O42" i="7"/>
  <c r="BE37" i="1"/>
  <c r="K42" i="7"/>
  <c r="BA37" i="1"/>
  <c r="G42" i="7"/>
  <c r="BG36" i="1"/>
  <c r="M41" i="7"/>
  <c r="BC36" i="1"/>
  <c r="I41" i="7"/>
  <c r="BI35" i="1"/>
  <c r="O40" i="7"/>
  <c r="BE35" i="1"/>
  <c r="K40" i="7"/>
  <c r="BA35" i="1"/>
  <c r="G40" i="7"/>
  <c r="BG34" i="1"/>
  <c r="M39" i="7"/>
  <c r="BC34" i="1"/>
  <c r="I39" i="7"/>
  <c r="BI33" i="1"/>
  <c r="O38" i="7"/>
  <c r="BE33" i="1"/>
  <c r="K38" i="7"/>
  <c r="BA33" i="1"/>
  <c r="G38" i="7"/>
  <c r="BG32" i="1"/>
  <c r="M37" i="7"/>
  <c r="BC32" i="1"/>
  <c r="I37" i="7"/>
  <c r="BI31" i="1"/>
  <c r="O36" i="7"/>
  <c r="BE31" i="1"/>
  <c r="K36" i="7"/>
  <c r="BA31" i="1"/>
  <c r="G36" i="7"/>
  <c r="BG30" i="1"/>
  <c r="M35" i="7"/>
  <c r="BC30" i="1"/>
  <c r="I35" i="7"/>
  <c r="BI29" i="1"/>
  <c r="O34" i="7"/>
  <c r="BE29" i="1"/>
  <c r="K34" i="7"/>
  <c r="BA29" i="1"/>
  <c r="G34" i="7"/>
  <c r="BC28" i="1"/>
  <c r="I33" i="7"/>
  <c r="BI27" i="1"/>
  <c r="O32" i="7"/>
  <c r="BE27" i="1"/>
  <c r="K32" i="7"/>
  <c r="BA27" i="1"/>
  <c r="G32" i="7"/>
  <c r="BG26" i="1"/>
  <c r="M31" i="7"/>
  <c r="BC26" i="1"/>
  <c r="I31" i="7"/>
  <c r="BI25" i="1"/>
  <c r="O30" i="7"/>
  <c r="BE25" i="1"/>
  <c r="K30" i="7"/>
  <c r="BA25" i="1"/>
  <c r="G30" i="7"/>
  <c r="BG24" i="1"/>
  <c r="M29" i="7"/>
  <c r="BC24" i="1"/>
  <c r="I29" i="7"/>
  <c r="BI23" i="1"/>
  <c r="O28" i="7"/>
  <c r="BE23" i="1"/>
  <c r="K28" i="7"/>
  <c r="BA23" i="1"/>
  <c r="G28" i="7"/>
  <c r="BG22" i="1"/>
  <c r="M27" i="7"/>
  <c r="BC22" i="1"/>
  <c r="I27" i="7"/>
  <c r="BI21" i="1"/>
  <c r="O26" i="7"/>
  <c r="BE21" i="1"/>
  <c r="K26" i="7"/>
  <c r="BA21" i="1"/>
  <c r="G26" i="7"/>
  <c r="BG20" i="1"/>
  <c r="M25" i="7"/>
  <c r="BC20" i="1"/>
  <c r="I25" i="7"/>
  <c r="BI19" i="1"/>
  <c r="O24" i="7"/>
  <c r="BE19" i="1"/>
  <c r="K24" i="7"/>
  <c r="BA19" i="1"/>
  <c r="G24" i="7"/>
  <c r="BG18" i="1"/>
  <c r="M23" i="7"/>
  <c r="BC18" i="1"/>
  <c r="I23" i="7"/>
  <c r="BI17" i="1"/>
  <c r="O22" i="7"/>
  <c r="BE17" i="1"/>
  <c r="K22" i="7"/>
  <c r="BA17" i="1"/>
  <c r="G22" i="7"/>
  <c r="BG16" i="1"/>
  <c r="M21" i="7"/>
  <c r="BC16" i="1"/>
  <c r="I21" i="7"/>
  <c r="BI15" i="1"/>
  <c r="O20" i="7"/>
  <c r="BE15" i="1"/>
  <c r="K20" i="7"/>
  <c r="BA15" i="1"/>
  <c r="G20" i="7"/>
  <c r="BG14" i="1"/>
  <c r="M19" i="7"/>
  <c r="BC14" i="1"/>
  <c r="I19" i="7"/>
  <c r="BI13" i="1"/>
  <c r="O18" i="7"/>
  <c r="BE13" i="1"/>
  <c r="K18" i="7"/>
  <c r="BA13" i="1"/>
  <c r="G18" i="7"/>
  <c r="BG12" i="1"/>
  <c r="M17" i="7"/>
  <c r="BC12" i="1"/>
  <c r="I17" i="7"/>
  <c r="BG28" i="1"/>
  <c r="M33" i="7"/>
  <c r="BC19" i="1"/>
  <c r="I24" i="7"/>
  <c r="BH4" i="1"/>
  <c r="N9" i="7"/>
  <c r="AZ5" i="1"/>
  <c r="F10" i="7"/>
  <c r="BG5" i="1"/>
  <c r="M10" i="7"/>
  <c r="BC11" i="1"/>
  <c r="I16" i="7"/>
  <c r="BI10" i="1"/>
  <c r="O15" i="7"/>
  <c r="BA10" i="1"/>
  <c r="G15" i="7"/>
  <c r="BG9" i="1"/>
  <c r="M14" i="7"/>
  <c r="BC9" i="1"/>
  <c r="I14" i="7"/>
  <c r="BI8" i="1"/>
  <c r="O13" i="7"/>
  <c r="BA8" i="1"/>
  <c r="G13" i="7"/>
  <c r="BG7" i="1"/>
  <c r="M12" i="7"/>
  <c r="BE6" i="1"/>
  <c r="K11" i="7"/>
  <c r="BC85" i="1"/>
  <c r="I90" i="7"/>
  <c r="BI84" i="1"/>
  <c r="O89" i="7"/>
  <c r="BA84" i="1"/>
  <c r="G89" i="7"/>
  <c r="BG83" i="1"/>
  <c r="M88" i="7"/>
  <c r="BE82" i="1"/>
  <c r="K87" i="7"/>
  <c r="BC81" i="1"/>
  <c r="I86" i="7"/>
  <c r="BI80" i="1"/>
  <c r="O85" i="7"/>
  <c r="BA80" i="1"/>
  <c r="G85" i="7"/>
  <c r="BG79" i="1"/>
  <c r="M84" i="7"/>
  <c r="BC79" i="1"/>
  <c r="I84" i="7"/>
  <c r="BI78" i="1"/>
  <c r="O83" i="7"/>
  <c r="BA78" i="1"/>
  <c r="G83" i="7"/>
  <c r="BC77" i="1"/>
  <c r="I82" i="7"/>
  <c r="BC75" i="1"/>
  <c r="I80" i="7"/>
  <c r="BI74" i="1"/>
  <c r="O79" i="7"/>
  <c r="BA74" i="1"/>
  <c r="G79" i="7"/>
  <c r="BG73" i="1"/>
  <c r="M78" i="7"/>
  <c r="BE72" i="1"/>
  <c r="K77" i="7"/>
  <c r="BG71" i="1"/>
  <c r="M76" i="7"/>
  <c r="BI4" i="1"/>
  <c r="O9" i="7"/>
  <c r="BE4" i="1"/>
  <c r="K9" i="7"/>
  <c r="BA4" i="1"/>
  <c r="G9" i="7"/>
  <c r="BH5" i="1"/>
  <c r="N10" i="7"/>
  <c r="BD5" i="1"/>
  <c r="J10" i="7"/>
  <c r="BH11" i="1"/>
  <c r="N16" i="7"/>
  <c r="BD11" i="1"/>
  <c r="J16" i="7"/>
  <c r="AZ11" i="1"/>
  <c r="F16" i="7"/>
  <c r="BJ10" i="1"/>
  <c r="P15" i="7"/>
  <c r="BF10" i="1"/>
  <c r="L15" i="7"/>
  <c r="BB10" i="1"/>
  <c r="H15" i="7"/>
  <c r="BH9" i="1"/>
  <c r="N14" i="7"/>
  <c r="BD9" i="1"/>
  <c r="J14" i="7"/>
  <c r="AZ9" i="1"/>
  <c r="F14" i="7"/>
  <c r="BJ8" i="1"/>
  <c r="P13" i="7"/>
  <c r="BF8" i="1"/>
  <c r="L13" i="7"/>
  <c r="BB8" i="1"/>
  <c r="H13" i="7"/>
  <c r="BH7" i="1"/>
  <c r="N12" i="7"/>
  <c r="BD7" i="1"/>
  <c r="J12" i="7"/>
  <c r="AZ7" i="1"/>
  <c r="F12" i="7"/>
  <c r="BJ6" i="1"/>
  <c r="P11" i="7"/>
  <c r="BF6" i="1"/>
  <c r="L11" i="7"/>
  <c r="BB6" i="1"/>
  <c r="H11" i="7"/>
  <c r="BH85" i="1"/>
  <c r="N90" i="7"/>
  <c r="BD85" i="1"/>
  <c r="J90" i="7"/>
  <c r="AZ85" i="1"/>
  <c r="F90" i="7"/>
  <c r="BJ84" i="1"/>
  <c r="P89" i="7"/>
  <c r="BF84" i="1"/>
  <c r="L89" i="7"/>
  <c r="BB84" i="1"/>
  <c r="H89" i="7"/>
  <c r="BH83" i="1"/>
  <c r="N88" i="7"/>
  <c r="BD83" i="1"/>
  <c r="J88" i="7"/>
  <c r="AZ83" i="1"/>
  <c r="F88" i="7"/>
  <c r="BJ82" i="1"/>
  <c r="P87" i="7"/>
  <c r="BF82" i="1"/>
  <c r="L87" i="7"/>
  <c r="BB82" i="1"/>
  <c r="H87" i="7"/>
  <c r="BH81" i="1"/>
  <c r="N86" i="7"/>
  <c r="BD81" i="1"/>
  <c r="J86" i="7"/>
  <c r="AZ81" i="1"/>
  <c r="F86" i="7"/>
  <c r="BJ80" i="1"/>
  <c r="P85" i="7"/>
  <c r="BF80" i="1"/>
  <c r="L85" i="7"/>
  <c r="BB80" i="1"/>
  <c r="H85" i="7"/>
  <c r="BH79" i="1"/>
  <c r="N84" i="7"/>
  <c r="BD79" i="1"/>
  <c r="J84" i="7"/>
  <c r="AZ79" i="1"/>
  <c r="F84" i="7"/>
  <c r="BJ78" i="1"/>
  <c r="P83" i="7"/>
  <c r="BF78" i="1"/>
  <c r="L83" i="7"/>
  <c r="BB78" i="1"/>
  <c r="H83" i="7"/>
  <c r="BH77" i="1"/>
  <c r="N82" i="7"/>
  <c r="BD77" i="1"/>
  <c r="J82" i="7"/>
  <c r="AZ77" i="1"/>
  <c r="F82" i="7"/>
  <c r="BJ76" i="1"/>
  <c r="P81" i="7"/>
  <c r="BF76" i="1"/>
  <c r="L81" i="7"/>
  <c r="BB76" i="1"/>
  <c r="H81" i="7"/>
  <c r="BH75" i="1"/>
  <c r="N80" i="7"/>
  <c r="BD75" i="1"/>
  <c r="J80" i="7"/>
  <c r="AZ75" i="1"/>
  <c r="F80" i="7"/>
  <c r="BJ74" i="1"/>
  <c r="P79" i="7"/>
  <c r="BF74" i="1"/>
  <c r="L79" i="7"/>
  <c r="BB74" i="1"/>
  <c r="H79" i="7"/>
  <c r="BH73" i="1"/>
  <c r="N78" i="7"/>
  <c r="BD73" i="1"/>
  <c r="J78" i="7"/>
  <c r="AZ73" i="1"/>
  <c r="F78" i="7"/>
  <c r="BJ72" i="1"/>
  <c r="P77" i="7"/>
  <c r="BF72" i="1"/>
  <c r="L77" i="7"/>
  <c r="BB72" i="1"/>
  <c r="H77" i="7"/>
  <c r="BH71" i="1"/>
  <c r="N76" i="7"/>
  <c r="BD71" i="1"/>
  <c r="J76" i="7"/>
  <c r="AZ71" i="1"/>
  <c r="F76" i="7"/>
  <c r="BJ70" i="1"/>
  <c r="P75" i="7"/>
  <c r="BF70" i="1"/>
  <c r="L75" i="7"/>
  <c r="BB70" i="1"/>
  <c r="H75" i="7"/>
  <c r="BH69" i="1"/>
  <c r="N74" i="7"/>
  <c r="BD69" i="1"/>
  <c r="J74" i="7"/>
  <c r="AZ69" i="1"/>
  <c r="F74" i="7"/>
  <c r="BJ68" i="1"/>
  <c r="P73" i="7"/>
  <c r="BF68" i="1"/>
  <c r="L73" i="7"/>
  <c r="BB68" i="1"/>
  <c r="H73" i="7"/>
  <c r="BH67" i="1"/>
  <c r="N72" i="7"/>
  <c r="BD67" i="1"/>
  <c r="J72" i="7"/>
  <c r="AZ67" i="1"/>
  <c r="F72" i="7"/>
  <c r="BJ66" i="1"/>
  <c r="P71" i="7"/>
  <c r="BF66" i="1"/>
  <c r="L71" i="7"/>
  <c r="BB66" i="1"/>
  <c r="H71" i="7"/>
  <c r="BH65" i="1"/>
  <c r="N70" i="7"/>
  <c r="BD65" i="1"/>
  <c r="J70" i="7"/>
  <c r="AZ65" i="1"/>
  <c r="F70" i="7"/>
  <c r="BJ64" i="1"/>
  <c r="P69" i="7"/>
  <c r="BF64" i="1"/>
  <c r="L69" i="7"/>
  <c r="BB64" i="1"/>
  <c r="H69" i="7"/>
  <c r="BH63" i="1"/>
  <c r="N68" i="7"/>
  <c r="BD63" i="1"/>
  <c r="J68" i="7"/>
  <c r="AZ63" i="1"/>
  <c r="F68" i="7"/>
  <c r="BJ62" i="1"/>
  <c r="P67" i="7"/>
  <c r="BF62" i="1"/>
  <c r="L67" i="7"/>
  <c r="BB62" i="1"/>
  <c r="H67" i="7"/>
  <c r="BH61" i="1"/>
  <c r="N66" i="7"/>
  <c r="BD61" i="1"/>
  <c r="J66" i="7"/>
  <c r="AZ61" i="1"/>
  <c r="F66" i="7"/>
  <c r="BJ60" i="1"/>
  <c r="P65" i="7"/>
  <c r="BF60" i="1"/>
  <c r="L65" i="7"/>
  <c r="BB60" i="1"/>
  <c r="H65" i="7"/>
  <c r="BH59" i="1"/>
  <c r="N64" i="7"/>
  <c r="BD59" i="1"/>
  <c r="J64" i="7"/>
  <c r="AZ59" i="1"/>
  <c r="F64" i="7"/>
  <c r="BJ58" i="1"/>
  <c r="P63" i="7"/>
  <c r="BF58" i="1"/>
  <c r="L63" i="7"/>
  <c r="BB58" i="1"/>
  <c r="H63" i="7"/>
  <c r="BH57" i="1"/>
  <c r="N62" i="7"/>
  <c r="BD57" i="1"/>
  <c r="J62" i="7"/>
  <c r="AZ57" i="1"/>
  <c r="F62" i="7"/>
  <c r="BJ56" i="1"/>
  <c r="P61" i="7"/>
  <c r="BF56" i="1"/>
  <c r="L61" i="7"/>
  <c r="BB56" i="1"/>
  <c r="H61" i="7"/>
  <c r="BH55" i="1"/>
  <c r="N60" i="7"/>
  <c r="BD55" i="1"/>
  <c r="J60" i="7"/>
  <c r="AZ55" i="1"/>
  <c r="F60" i="7"/>
  <c r="BJ54" i="1"/>
  <c r="P59" i="7"/>
  <c r="BF54" i="1"/>
  <c r="L59" i="7"/>
  <c r="BB54" i="1"/>
  <c r="H59" i="7"/>
  <c r="BH53" i="1"/>
  <c r="N58" i="7"/>
  <c r="BD53" i="1"/>
  <c r="J58" i="7"/>
  <c r="AZ53" i="1"/>
  <c r="F58" i="7"/>
  <c r="BJ52" i="1"/>
  <c r="P57" i="7"/>
  <c r="BF52" i="1"/>
  <c r="L57" i="7"/>
  <c r="BB52" i="1"/>
  <c r="H57" i="7"/>
  <c r="BH51" i="1"/>
  <c r="N56" i="7"/>
  <c r="BD51" i="1"/>
  <c r="J56" i="7"/>
  <c r="AZ51" i="1"/>
  <c r="F56" i="7"/>
  <c r="BJ50" i="1"/>
  <c r="P55" i="7"/>
  <c r="BF50" i="1"/>
  <c r="L55" i="7"/>
  <c r="BB50" i="1"/>
  <c r="H55" i="7"/>
  <c r="BH49" i="1"/>
  <c r="N54" i="7"/>
  <c r="BD49" i="1"/>
  <c r="J54" i="7"/>
  <c r="AZ49" i="1"/>
  <c r="F54" i="7"/>
  <c r="BJ48" i="1"/>
  <c r="P53" i="7"/>
  <c r="BF48" i="1"/>
  <c r="L53" i="7"/>
  <c r="BB48" i="1"/>
  <c r="H53" i="7"/>
  <c r="BH47" i="1"/>
  <c r="N52" i="7"/>
  <c r="BD47" i="1"/>
  <c r="J52" i="7"/>
  <c r="AZ47" i="1"/>
  <c r="F52" i="7"/>
  <c r="BJ46" i="1"/>
  <c r="P51" i="7"/>
  <c r="BF46" i="1"/>
  <c r="L51" i="7"/>
  <c r="BB46" i="1"/>
  <c r="H51" i="7"/>
  <c r="BH45" i="1"/>
  <c r="N50" i="7"/>
  <c r="BD45" i="1"/>
  <c r="J50" i="7"/>
  <c r="AZ45" i="1"/>
  <c r="F50" i="7"/>
  <c r="BJ44" i="1"/>
  <c r="P49" i="7"/>
  <c r="BF44" i="1"/>
  <c r="L49" i="7"/>
  <c r="BB44" i="1"/>
  <c r="H49" i="7"/>
  <c r="BH43" i="1"/>
  <c r="N48" i="7"/>
  <c r="BD43" i="1"/>
  <c r="J48" i="7"/>
  <c r="AZ43" i="1"/>
  <c r="F48" i="7"/>
  <c r="BJ42" i="1"/>
  <c r="P47" i="7"/>
  <c r="BF42" i="1"/>
  <c r="L47" i="7"/>
  <c r="BB42" i="1"/>
  <c r="H47" i="7"/>
  <c r="BH41" i="1"/>
  <c r="N46" i="7"/>
  <c r="BD41" i="1"/>
  <c r="J46" i="7"/>
  <c r="AZ41" i="1"/>
  <c r="F46" i="7"/>
  <c r="BJ40" i="1"/>
  <c r="P45" i="7"/>
  <c r="BF40" i="1"/>
  <c r="L45" i="7"/>
  <c r="BB40" i="1"/>
  <c r="H45" i="7"/>
  <c r="BH39" i="1"/>
  <c r="N44" i="7"/>
  <c r="BD39" i="1"/>
  <c r="J44" i="7"/>
  <c r="AZ39" i="1"/>
  <c r="F44" i="7"/>
  <c r="BJ38" i="1"/>
  <c r="P43" i="7"/>
  <c r="BF38" i="1"/>
  <c r="L43" i="7"/>
  <c r="BB38" i="1"/>
  <c r="H43" i="7"/>
  <c r="BH37" i="1"/>
  <c r="N42" i="7"/>
  <c r="BD37" i="1"/>
  <c r="J42" i="7"/>
  <c r="AZ37" i="1"/>
  <c r="F42" i="7"/>
  <c r="BJ36" i="1"/>
  <c r="P41" i="7"/>
  <c r="BF36" i="1"/>
  <c r="L41" i="7"/>
  <c r="BB36" i="1"/>
  <c r="H41" i="7"/>
  <c r="BH35" i="1"/>
  <c r="N40" i="7"/>
  <c r="BD35" i="1"/>
  <c r="J40" i="7"/>
  <c r="AZ35" i="1"/>
  <c r="F40" i="7"/>
  <c r="BJ34" i="1"/>
  <c r="P39" i="7"/>
  <c r="BF34" i="1"/>
  <c r="L39" i="7"/>
  <c r="BB34" i="1"/>
  <c r="H39" i="7"/>
  <c r="BH33" i="1"/>
  <c r="N38" i="7"/>
  <c r="BD33" i="1"/>
  <c r="J38" i="7"/>
  <c r="AZ33" i="1"/>
  <c r="F38" i="7"/>
  <c r="BJ32" i="1"/>
  <c r="P37" i="7"/>
  <c r="BF32" i="1"/>
  <c r="L37" i="7"/>
  <c r="BB32" i="1"/>
  <c r="H37" i="7"/>
  <c r="BH31" i="1"/>
  <c r="N36" i="7"/>
  <c r="BD31" i="1"/>
  <c r="J36" i="7"/>
  <c r="AZ31" i="1"/>
  <c r="F36" i="7"/>
  <c r="BJ30" i="1"/>
  <c r="P35" i="7"/>
  <c r="BF30" i="1"/>
  <c r="L35" i="7"/>
  <c r="BB30" i="1"/>
  <c r="H35" i="7"/>
  <c r="BH29" i="1"/>
  <c r="N34" i="7"/>
  <c r="BD29" i="1"/>
  <c r="J34" i="7"/>
  <c r="AZ29" i="1"/>
  <c r="F34" i="7"/>
  <c r="BJ28" i="1"/>
  <c r="P33" i="7"/>
  <c r="BF28" i="1"/>
  <c r="L33" i="7"/>
  <c r="BB28" i="1"/>
  <c r="H33" i="7"/>
  <c r="BH27" i="1"/>
  <c r="N32" i="7"/>
  <c r="BD27" i="1"/>
  <c r="J32" i="7"/>
  <c r="AZ27" i="1"/>
  <c r="F32" i="7"/>
  <c r="BJ26" i="1"/>
  <c r="P31" i="7"/>
  <c r="BF26" i="1"/>
  <c r="L31" i="7"/>
  <c r="BB26" i="1"/>
  <c r="H31" i="7"/>
  <c r="BH25" i="1"/>
  <c r="N30" i="7"/>
  <c r="BD25" i="1"/>
  <c r="J30" i="7"/>
  <c r="AZ25" i="1"/>
  <c r="F30" i="7"/>
  <c r="BJ24" i="1"/>
  <c r="P29" i="7"/>
  <c r="BF24" i="1"/>
  <c r="L29" i="7"/>
  <c r="BB24" i="1"/>
  <c r="H29" i="7"/>
  <c r="BH23" i="1"/>
  <c r="N28" i="7"/>
  <c r="BD23" i="1"/>
  <c r="J28" i="7"/>
  <c r="AZ23" i="1"/>
  <c r="F28" i="7"/>
  <c r="BJ22" i="1"/>
  <c r="P27" i="7"/>
  <c r="BF22" i="1"/>
  <c r="L27" i="7"/>
  <c r="BB22" i="1"/>
  <c r="H27" i="7"/>
  <c r="BH21" i="1"/>
  <c r="N26" i="7"/>
  <c r="BD21" i="1"/>
  <c r="J26" i="7"/>
  <c r="AZ21" i="1"/>
  <c r="F26" i="7"/>
  <c r="BJ20" i="1"/>
  <c r="P25" i="7"/>
  <c r="BF20" i="1"/>
  <c r="L25" i="7"/>
  <c r="BB20" i="1"/>
  <c r="H25" i="7"/>
  <c r="BH19" i="1"/>
  <c r="N24" i="7"/>
  <c r="BD19" i="1"/>
  <c r="J24" i="7"/>
  <c r="AZ19" i="1"/>
  <c r="F24" i="7"/>
  <c r="BJ18" i="1"/>
  <c r="P23" i="7"/>
  <c r="BF18" i="1"/>
  <c r="L23" i="7"/>
  <c r="BB18" i="1"/>
  <c r="H23" i="7"/>
  <c r="BH17" i="1"/>
  <c r="N22" i="7"/>
  <c r="BD17" i="1"/>
  <c r="J22" i="7"/>
  <c r="AZ17" i="1"/>
  <c r="F22" i="7"/>
  <c r="BJ16" i="1"/>
  <c r="P21" i="7"/>
  <c r="BF16" i="1"/>
  <c r="L21" i="7"/>
  <c r="BB16" i="1"/>
  <c r="H21" i="7"/>
  <c r="BH15" i="1"/>
  <c r="N20" i="7"/>
  <c r="BD15" i="1"/>
  <c r="J20" i="7"/>
  <c r="AZ15" i="1"/>
  <c r="F20" i="7"/>
  <c r="BJ14" i="1"/>
  <c r="P19" i="7"/>
  <c r="BF14" i="1"/>
  <c r="L19" i="7"/>
  <c r="BB14" i="1"/>
  <c r="H19" i="7"/>
  <c r="BH13" i="1"/>
  <c r="N18" i="7"/>
  <c r="BD13" i="1"/>
  <c r="J18" i="7"/>
  <c r="AZ13" i="1"/>
  <c r="F18" i="7"/>
  <c r="BJ12" i="1"/>
  <c r="P17" i="7"/>
  <c r="BF12" i="1"/>
  <c r="L17" i="7"/>
  <c r="BB12" i="1"/>
  <c r="H17" i="7"/>
  <c r="BI64" i="1"/>
  <c r="O69" i="7"/>
  <c r="BE64" i="1"/>
  <c r="K69" i="7"/>
  <c r="BA64" i="1"/>
  <c r="G69" i="7"/>
  <c r="BG63" i="1"/>
  <c r="M68" i="7"/>
  <c r="BC63" i="1"/>
  <c r="I68" i="7"/>
  <c r="BI62" i="1"/>
  <c r="O67" i="7"/>
  <c r="BE62" i="1"/>
  <c r="K67" i="7"/>
  <c r="BA62" i="1"/>
  <c r="G67" i="7"/>
  <c r="BG61" i="1"/>
  <c r="M66" i="7"/>
  <c r="BC61" i="1"/>
  <c r="I66" i="7"/>
  <c r="BI60" i="1"/>
  <c r="O65" i="7"/>
  <c r="BE60" i="1"/>
  <c r="K65" i="7"/>
  <c r="BA60" i="1"/>
  <c r="G65" i="7"/>
  <c r="BG59" i="1"/>
  <c r="M64" i="7"/>
  <c r="BC59" i="1"/>
  <c r="I64" i="7"/>
  <c r="BI58" i="1"/>
  <c r="O63" i="7"/>
  <c r="BE58" i="1"/>
  <c r="K63" i="7"/>
  <c r="BA58" i="1"/>
  <c r="G63" i="7"/>
  <c r="BG57" i="1"/>
  <c r="M62" i="7"/>
  <c r="BC57" i="1"/>
  <c r="I62" i="7"/>
  <c r="BI56" i="1"/>
  <c r="O61" i="7"/>
  <c r="BE56" i="1"/>
  <c r="K61" i="7"/>
  <c r="BA56" i="1"/>
  <c r="G61" i="7"/>
  <c r="BG55" i="1"/>
  <c r="M60" i="7"/>
  <c r="BC55" i="1"/>
  <c r="I60" i="7"/>
  <c r="BI54" i="1"/>
  <c r="O59" i="7"/>
  <c r="BE54" i="1"/>
  <c r="K59" i="7"/>
  <c r="BA54" i="1"/>
  <c r="G59" i="7"/>
  <c r="BG53" i="1"/>
  <c r="M58" i="7"/>
  <c r="BC53" i="1"/>
  <c r="I58" i="7"/>
  <c r="BI52" i="1"/>
  <c r="O57" i="7"/>
  <c r="BE52" i="1"/>
  <c r="K57" i="7"/>
  <c r="BA52" i="1"/>
  <c r="G57" i="7"/>
  <c r="BG51" i="1"/>
  <c r="M56" i="7"/>
  <c r="BC51" i="1"/>
  <c r="I56" i="7"/>
  <c r="BI50" i="1"/>
  <c r="O55" i="7"/>
  <c r="BE50" i="1"/>
  <c r="K55" i="7"/>
  <c r="BA50" i="1"/>
  <c r="G55" i="7"/>
  <c r="BG49" i="1"/>
  <c r="M54" i="7"/>
  <c r="BC49" i="1"/>
  <c r="I54" i="7"/>
  <c r="BI48" i="1"/>
  <c r="O53" i="7"/>
  <c r="BE48" i="1"/>
  <c r="K53" i="7"/>
  <c r="BA48" i="1"/>
  <c r="G53" i="7"/>
  <c r="BG47" i="1"/>
  <c r="M52" i="7"/>
  <c r="BC47" i="1"/>
  <c r="I52" i="7"/>
  <c r="BI46" i="1"/>
  <c r="O51" i="7"/>
  <c r="BE46" i="1"/>
  <c r="K51" i="7"/>
  <c r="BA46" i="1"/>
  <c r="G51" i="7"/>
  <c r="BG45" i="1"/>
  <c r="M50" i="7"/>
  <c r="BC45" i="1"/>
  <c r="I50" i="7"/>
  <c r="BI44" i="1"/>
  <c r="O49" i="7"/>
  <c r="BE44" i="1"/>
  <c r="K49" i="7"/>
  <c r="BA44" i="1"/>
  <c r="G49" i="7"/>
  <c r="BG43" i="1"/>
  <c r="M48" i="7"/>
  <c r="BC43" i="1"/>
  <c r="I48" i="7"/>
  <c r="BI42" i="1"/>
  <c r="O47" i="7"/>
  <c r="BE42" i="1"/>
  <c r="K47" i="7"/>
  <c r="BA42" i="1"/>
  <c r="G47" i="7"/>
  <c r="BG41" i="1"/>
  <c r="M46" i="7"/>
  <c r="BC41" i="1"/>
  <c r="I46" i="7"/>
  <c r="BI40" i="1"/>
  <c r="O45" i="7"/>
  <c r="BE40" i="1"/>
  <c r="K45" i="7"/>
  <c r="BA40" i="1"/>
  <c r="G45" i="7"/>
  <c r="BG39" i="1"/>
  <c r="M44" i="7"/>
  <c r="BC39" i="1"/>
  <c r="I44" i="7"/>
  <c r="BI38" i="1"/>
  <c r="O43" i="7"/>
  <c r="BE38" i="1"/>
  <c r="K43" i="7"/>
  <c r="BA38" i="1"/>
  <c r="G43" i="7"/>
  <c r="BG37" i="1"/>
  <c r="M42" i="7"/>
  <c r="BC37" i="1"/>
  <c r="I42" i="7"/>
  <c r="BI36" i="1"/>
  <c r="O41" i="7"/>
  <c r="BE36" i="1"/>
  <c r="K41" i="7"/>
  <c r="BA36" i="1"/>
  <c r="G41" i="7"/>
  <c r="BG35" i="1"/>
  <c r="M40" i="7"/>
  <c r="BC35" i="1"/>
  <c r="I40" i="7"/>
  <c r="BI34" i="1"/>
  <c r="O39" i="7"/>
  <c r="BE34" i="1"/>
  <c r="K39" i="7"/>
  <c r="BA34" i="1"/>
  <c r="G39" i="7"/>
  <c r="BG33" i="1"/>
  <c r="M38" i="7"/>
  <c r="BC33" i="1"/>
  <c r="I38" i="7"/>
  <c r="BI32" i="1"/>
  <c r="O37" i="7"/>
  <c r="BE32" i="1"/>
  <c r="K37" i="7"/>
  <c r="BA32" i="1"/>
  <c r="G37" i="7"/>
  <c r="BG31" i="1"/>
  <c r="M36" i="7"/>
  <c r="BC31" i="1"/>
  <c r="I36" i="7"/>
  <c r="BI30" i="1"/>
  <c r="O35" i="7"/>
  <c r="BE30" i="1"/>
  <c r="K35" i="7"/>
  <c r="BA30" i="1"/>
  <c r="G35" i="7"/>
  <c r="BG29" i="1"/>
  <c r="M34" i="7"/>
  <c r="BC29" i="1"/>
  <c r="I34" i="7"/>
  <c r="BI28" i="1"/>
  <c r="O33" i="7"/>
  <c r="BE28" i="1"/>
  <c r="K33" i="7"/>
  <c r="BA28" i="1"/>
  <c r="G33" i="7"/>
  <c r="BG27" i="1"/>
  <c r="M32" i="7"/>
  <c r="BC27" i="1"/>
  <c r="I32" i="7"/>
  <c r="BI26" i="1"/>
  <c r="O31" i="7"/>
  <c r="BE26" i="1"/>
  <c r="K31" i="7"/>
  <c r="BA26" i="1"/>
  <c r="G31" i="7"/>
  <c r="BG25" i="1"/>
  <c r="M30" i="7"/>
  <c r="BC25" i="1"/>
  <c r="I30" i="7"/>
  <c r="BI24" i="1"/>
  <c r="O29" i="7"/>
  <c r="BE24" i="1"/>
  <c r="K29" i="7"/>
  <c r="BA24" i="1"/>
  <c r="G29" i="7"/>
  <c r="BG23" i="1"/>
  <c r="M28" i="7"/>
  <c r="BC23" i="1"/>
  <c r="I28" i="7"/>
  <c r="BI22" i="1"/>
  <c r="O27" i="7"/>
  <c r="BE22" i="1"/>
  <c r="K27" i="7"/>
  <c r="BA22" i="1"/>
  <c r="G27" i="7"/>
  <c r="BG21" i="1"/>
  <c r="M26" i="7"/>
  <c r="BC21" i="1"/>
  <c r="I26" i="7"/>
  <c r="BI20" i="1"/>
  <c r="O25" i="7"/>
  <c r="BA20" i="1"/>
  <c r="G25" i="7"/>
  <c r="BG19" i="1"/>
  <c r="M24" i="7"/>
  <c r="BI18" i="1"/>
  <c r="O23" i="7"/>
  <c r="BE18" i="1"/>
  <c r="K23" i="7"/>
  <c r="BA18" i="1"/>
  <c r="G23" i="7"/>
  <c r="BG17" i="1"/>
  <c r="M22" i="7"/>
  <c r="BC17" i="1"/>
  <c r="I22" i="7"/>
  <c r="BI16" i="1"/>
  <c r="O21" i="7"/>
  <c r="BE16" i="1"/>
  <c r="K21" i="7"/>
  <c r="BA16" i="1"/>
  <c r="G21" i="7"/>
  <c r="BG15" i="1"/>
  <c r="M20" i="7"/>
  <c r="BC15" i="1"/>
  <c r="I20" i="7"/>
  <c r="BE14" i="1"/>
  <c r="K19" i="7"/>
  <c r="BA14" i="1"/>
  <c r="G19" i="7"/>
  <c r="BG13" i="1"/>
  <c r="M18" i="7"/>
  <c r="BC13" i="1"/>
  <c r="I18" i="7"/>
  <c r="BI12" i="1"/>
  <c r="O17" i="7"/>
  <c r="BE12" i="1"/>
  <c r="K17" i="7"/>
  <c r="BA12" i="1"/>
  <c r="G17" i="7"/>
  <c r="BI14" i="1"/>
  <c r="O19" i="7"/>
  <c r="BM86" i="1"/>
  <c r="BM105" i="1" s="1"/>
  <c r="BM109" i="1" s="1"/>
  <c r="BM116" i="1" s="1"/>
  <c r="BM118" i="1" s="1"/>
  <c r="BM2" i="1" s="1"/>
  <c r="BL86" i="1"/>
  <c r="BL105" i="1" s="1"/>
  <c r="BL109" i="1" s="1"/>
  <c r="BL116" i="1" s="1"/>
  <c r="BL118" i="1" s="1"/>
  <c r="BL2" i="1" s="1"/>
  <c r="BK86" i="1"/>
  <c r="BK105" i="1" s="1"/>
  <c r="BK109" i="1" s="1"/>
  <c r="BK116" i="1" s="1"/>
  <c r="BK118" i="1" s="1"/>
  <c r="BK2" i="1" s="1"/>
  <c r="J6" i="7" l="1"/>
  <c r="BD86" i="1"/>
  <c r="BD105" i="1" s="1"/>
  <c r="BD109" i="1" s="1"/>
  <c r="BD116" i="1" s="1"/>
  <c r="BD118" i="1" s="1"/>
  <c r="BD2" i="1" s="1"/>
  <c r="M6" i="7"/>
  <c r="K6" i="7"/>
  <c r="N6" i="7"/>
  <c r="I6" i="7"/>
  <c r="G6" i="7"/>
  <c r="O6" i="7"/>
  <c r="L6" i="7"/>
  <c r="F6" i="7"/>
  <c r="F119" i="7" s="1"/>
  <c r="BA86" i="1"/>
  <c r="BA105" i="1" s="1"/>
  <c r="BA109" i="1" s="1"/>
  <c r="BA116" i="1" s="1"/>
  <c r="BA118" i="1" s="1"/>
  <c r="BA2" i="1" s="1"/>
  <c r="BB86" i="1"/>
  <c r="BB105" i="1" s="1"/>
  <c r="BB109" i="1" s="1"/>
  <c r="BB116" i="1" s="1"/>
  <c r="BB118" i="1" s="1"/>
  <c r="BB2" i="1" s="1"/>
  <c r="BF86" i="1"/>
  <c r="BF105" i="1" s="1"/>
  <c r="BF109" i="1" s="1"/>
  <c r="BF116" i="1" s="1"/>
  <c r="BF118" i="1" s="1"/>
  <c r="BF2" i="1" s="1"/>
  <c r="BE86" i="1"/>
  <c r="BE105" i="1" s="1"/>
  <c r="BE109" i="1" s="1"/>
  <c r="BE116" i="1" s="1"/>
  <c r="BE118" i="1" s="1"/>
  <c r="BE2" i="1" s="1"/>
  <c r="BG86" i="1"/>
  <c r="BG105" i="1" s="1"/>
  <c r="BG109" i="1" s="1"/>
  <c r="BG116" i="1" s="1"/>
  <c r="BG118" i="1" s="1"/>
  <c r="BG2" i="1" s="1"/>
  <c r="BH86" i="1"/>
  <c r="BH105" i="1" s="1"/>
  <c r="BH109" i="1" s="1"/>
  <c r="BH116" i="1" s="1"/>
  <c r="BH118" i="1" s="1"/>
  <c r="BH2" i="1" s="1"/>
  <c r="BJ86" i="1"/>
  <c r="BJ105" i="1" s="1"/>
  <c r="BJ109" i="1" s="1"/>
  <c r="BJ116" i="1" s="1"/>
  <c r="BJ118" i="1" s="1"/>
  <c r="BJ2" i="1" s="1"/>
  <c r="BI86" i="1"/>
  <c r="BI105" i="1" s="1"/>
  <c r="BI109" i="1" s="1"/>
  <c r="BI116" i="1" s="1"/>
  <c r="BI118" i="1" s="1"/>
  <c r="BI2" i="1" s="1"/>
  <c r="AZ86" i="1"/>
  <c r="AZ105" i="1" s="1"/>
  <c r="AZ109" i="1" s="1"/>
  <c r="AZ116" i="1" s="1"/>
  <c r="AZ118" i="1" s="1"/>
  <c r="AZ2" i="1" s="1"/>
  <c r="BC86" i="1"/>
  <c r="BC105" i="1" s="1"/>
  <c r="BC109" i="1" s="1"/>
  <c r="BC116" i="1" s="1"/>
  <c r="BC118" i="1" s="1"/>
  <c r="BC2" i="1" s="1"/>
  <c r="G128" i="7" l="1"/>
  <c r="F128" i="7"/>
  <c r="H128" i="7"/>
  <c r="P128" i="7"/>
  <c r="L128" i="7"/>
  <c r="I128" i="7"/>
  <c r="M128" i="7"/>
  <c r="O128" i="7"/>
  <c r="N128" i="7"/>
  <c r="K128" i="7"/>
  <c r="J128" i="7"/>
</calcChain>
</file>

<file path=xl/comments1.xml><?xml version="1.0" encoding="utf-8"?>
<comments xmlns="http://schemas.openxmlformats.org/spreadsheetml/2006/main">
  <authors>
    <author>VAIO</author>
  </authors>
  <commentList>
    <comment ref="D99" authorId="0" shapeId="0">
      <text>
        <r>
          <rPr>
            <b/>
            <sz val="9"/>
            <color indexed="81"/>
            <rFont val="Tahoma"/>
            <family val="2"/>
            <charset val="204"/>
          </rPr>
          <t>Указать в метрах</t>
        </r>
      </text>
    </comment>
    <comment ref="D104" authorId="0" shapeId="0">
      <text>
        <r>
          <rPr>
            <b/>
            <sz val="9"/>
            <color indexed="81"/>
            <rFont val="Tahoma"/>
            <family val="2"/>
            <charset val="204"/>
          </rPr>
          <t>На одну дверь идёт 2 петли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10" authorId="0" shapeId="0">
      <text>
        <r>
          <rPr>
            <sz val="9"/>
            <color indexed="81"/>
            <rFont val="Tahoma"/>
            <family val="2"/>
            <charset val="204"/>
          </rPr>
          <t xml:space="preserve">Модули: ПНЯ400, ПНЯ600, С2К400, С2К500, С2К600, С2К800 и СН600 по умолчанию комплектуются шариковыми направляющими
</t>
        </r>
      </text>
    </comment>
    <comment ref="D111" authorId="0" shapeId="0">
      <text>
        <r>
          <rPr>
            <sz val="9"/>
            <color indexed="81"/>
            <rFont val="Tahoma"/>
            <family val="2"/>
            <charset val="204"/>
          </rPr>
          <t xml:space="preserve">Введите стоимость изделия, а не количество
</t>
        </r>
      </text>
    </comment>
    <comment ref="D112" authorId="0" shapeId="0">
      <text>
        <r>
          <rPr>
            <sz val="9"/>
            <color indexed="81"/>
            <rFont val="Tahoma"/>
            <family val="2"/>
            <charset val="204"/>
          </rPr>
          <t>Введите стоимость изделия, а не количество</t>
        </r>
      </text>
    </comment>
    <comment ref="D113" authorId="0" shapeId="0">
      <text>
        <r>
          <rPr>
            <sz val="9"/>
            <color indexed="81"/>
            <rFont val="Tahoma"/>
            <family val="2"/>
            <charset val="204"/>
          </rPr>
          <t>Введите стоимость изделия, а не количество</t>
        </r>
      </text>
    </comment>
    <comment ref="D120" authorId="0" shapeId="0">
      <text>
        <r>
          <rPr>
            <b/>
            <sz val="9"/>
            <color indexed="81"/>
            <rFont val="Tahoma"/>
            <family val="2"/>
            <charset val="204"/>
          </rPr>
          <t>Уточните эту информацию у мендежеров. 
Подъём всей кухни обычно выходит 600 - 1000 руб. за ВСЁ на лифте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24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Указывается в метрах
</t>
        </r>
      </text>
    </comment>
  </commentList>
</comments>
</file>

<file path=xl/comments2.xml><?xml version="1.0" encoding="utf-8"?>
<comments xmlns="http://schemas.openxmlformats.org/spreadsheetml/2006/main">
  <authors>
    <author>VAIO</author>
  </authors>
  <commentList>
    <comment ref="B110" authorId="0" shapeId="0">
      <text>
        <r>
          <rPr>
            <sz val="9"/>
            <color indexed="81"/>
            <rFont val="Tahoma"/>
            <family val="2"/>
            <charset val="204"/>
          </rPr>
          <t xml:space="preserve">Вписать вручную
</t>
        </r>
      </text>
    </comment>
  </commentList>
</comments>
</file>

<file path=xl/sharedStrings.xml><?xml version="1.0" encoding="utf-8"?>
<sst xmlns="http://schemas.openxmlformats.org/spreadsheetml/2006/main" count="307" uniqueCount="239">
  <si>
    <t>Шкаф верхний 200</t>
  </si>
  <si>
    <t xml:space="preserve">П 200 </t>
  </si>
  <si>
    <t>Шкаф верхний 300</t>
  </si>
  <si>
    <t xml:space="preserve">П 300 </t>
  </si>
  <si>
    <t>Шкаф верхний 400</t>
  </si>
  <si>
    <t xml:space="preserve">П 400 </t>
  </si>
  <si>
    <t>Шкаф верхний 450</t>
  </si>
  <si>
    <t>П 450</t>
  </si>
  <si>
    <t>Шкаф верхний 500</t>
  </si>
  <si>
    <t>П 500</t>
  </si>
  <si>
    <t>Шкаф верхний 600</t>
  </si>
  <si>
    <t xml:space="preserve">П 600 </t>
  </si>
  <si>
    <t>Шкаф верхний 800</t>
  </si>
  <si>
    <t>П 800</t>
  </si>
  <si>
    <t>ПГ 500</t>
  </si>
  <si>
    <t>ПГ 600</t>
  </si>
  <si>
    <t>ПГ 800</t>
  </si>
  <si>
    <t>ПГС 500</t>
  </si>
  <si>
    <t>ПГС 600</t>
  </si>
  <si>
    <t>ПГС 800</t>
  </si>
  <si>
    <t>Пенал 400</t>
  </si>
  <si>
    <t xml:space="preserve">ПН 400  </t>
  </si>
  <si>
    <t>Пенал 600</t>
  </si>
  <si>
    <t>ПН 600</t>
  </si>
  <si>
    <t>Пенал с ящиками 400</t>
  </si>
  <si>
    <t>ПНЯ 400</t>
  </si>
  <si>
    <t>Пенал с ящиками 600</t>
  </si>
  <si>
    <t>ПНЯ 600</t>
  </si>
  <si>
    <t>Полка 500</t>
  </si>
  <si>
    <t>ПЛК500</t>
  </si>
  <si>
    <t>Полка 600</t>
  </si>
  <si>
    <t>ПЛК600</t>
  </si>
  <si>
    <t>Полка 800</t>
  </si>
  <si>
    <t>ПЛК800</t>
  </si>
  <si>
    <t>СН 600</t>
  </si>
  <si>
    <t>Шкаф верхний торцевой угловой 400</t>
  </si>
  <si>
    <t>ПТ 400</t>
  </si>
  <si>
    <t xml:space="preserve">Шкаф верхний полка угловая 300 </t>
  </si>
  <si>
    <t>ПТУ 300</t>
  </si>
  <si>
    <t>Шкаф верхний стекло 300</t>
  </si>
  <si>
    <t>ПС 300</t>
  </si>
  <si>
    <t>Шкаф верхний стекло 400</t>
  </si>
  <si>
    <t>ПС 400</t>
  </si>
  <si>
    <t>Шкаф верхний стекло 600</t>
  </si>
  <si>
    <t>ПС 600</t>
  </si>
  <si>
    <t>Шкаф верхний стекло 800</t>
  </si>
  <si>
    <t>ПС 800</t>
  </si>
  <si>
    <t>Шкаф верхний угловой стек.  550*500</t>
  </si>
  <si>
    <t>ПУС 550*550</t>
  </si>
  <si>
    <t>Шкаф верхний угловой 600*600</t>
  </si>
  <si>
    <t>ПУ 600*600</t>
  </si>
  <si>
    <t>Шкаф верхний угловой  550*500</t>
  </si>
  <si>
    <t xml:space="preserve">ПУ 550*550 </t>
  </si>
  <si>
    <t>Шкаф нижний 850*300</t>
  </si>
  <si>
    <t xml:space="preserve">С 300  </t>
  </si>
  <si>
    <t>Шкаф нижний 850*400</t>
  </si>
  <si>
    <t xml:space="preserve">С 400  </t>
  </si>
  <si>
    <t>Шкаф нижний 850*450</t>
  </si>
  <si>
    <t>С 450</t>
  </si>
  <si>
    <t>Шкаф нижний 850*500</t>
  </si>
  <si>
    <t xml:space="preserve">С 500  </t>
  </si>
  <si>
    <t>Шкаф нижний 850*600</t>
  </si>
  <si>
    <t>С 600</t>
  </si>
  <si>
    <t>Шкаф нижний 850*800</t>
  </si>
  <si>
    <t>С 800</t>
  </si>
  <si>
    <t>Шкаф нижний 850*1000</t>
  </si>
  <si>
    <t>С 1000</t>
  </si>
  <si>
    <t>Шкаф нижний (1 ящик) 850*400</t>
  </si>
  <si>
    <t xml:space="preserve">С1Я 400  </t>
  </si>
  <si>
    <t>Шкаф нижний (2 ящика) 850*600</t>
  </si>
  <si>
    <t xml:space="preserve">С2Я 600  </t>
  </si>
  <si>
    <t>Шкаф нижний(2 ящика) 850*800</t>
  </si>
  <si>
    <t xml:space="preserve">С2Я 800  </t>
  </si>
  <si>
    <t>Шкаф нижний комод (2 ящика) 850*400</t>
  </si>
  <si>
    <t>СК2 400</t>
  </si>
  <si>
    <t>Шкаф нижний комод (2 ящика) 850*500</t>
  </si>
  <si>
    <t>СК2 500</t>
  </si>
  <si>
    <t>Шкаф нижний комод (2 ящика) 850*600</t>
  </si>
  <si>
    <t>СК2 600</t>
  </si>
  <si>
    <t>Шкаф нижний комод (2 ящика) 850*800</t>
  </si>
  <si>
    <t>СК2 800</t>
  </si>
  <si>
    <t>Шкаф нижний мойка 850*500</t>
  </si>
  <si>
    <t xml:space="preserve">СМ 500  </t>
  </si>
  <si>
    <t>Шкаф нижний мойка 850*600</t>
  </si>
  <si>
    <t xml:space="preserve">СМ 600  </t>
  </si>
  <si>
    <t>Шкаф нижний мойка 850*800</t>
  </si>
  <si>
    <t xml:space="preserve">СМ 800 </t>
  </si>
  <si>
    <t>Шкаф нижний торцевой угловой 850*400</t>
  </si>
  <si>
    <t>СТ 400</t>
  </si>
  <si>
    <t>Шкаф нижний полка угловая 850*300</t>
  </si>
  <si>
    <t xml:space="preserve">СТУ 300 </t>
  </si>
  <si>
    <t>Шкаф нижний угловой 850*850</t>
  </si>
  <si>
    <t xml:space="preserve">СУ 850*850 </t>
  </si>
  <si>
    <t>Шкаф нижний угловой 600*1000</t>
  </si>
  <si>
    <t>СУ 1000</t>
  </si>
  <si>
    <t>Шкаф нижний угловой 850*1050</t>
  </si>
  <si>
    <t>СУ 1050</t>
  </si>
  <si>
    <t>Шкаф нижний с ящиками 850*300</t>
  </si>
  <si>
    <t>СЯ 300</t>
  </si>
  <si>
    <t>Шкаф нижний с ящиками 850*400</t>
  </si>
  <si>
    <t xml:space="preserve">СЯ 400  </t>
  </si>
  <si>
    <t>Шкаф нижний с ящиками 850*500</t>
  </si>
  <si>
    <t>СЯ 500</t>
  </si>
  <si>
    <t xml:space="preserve">Шкаф нижний духовой </t>
  </si>
  <si>
    <t>СД 600</t>
  </si>
  <si>
    <t>Шкаф нижний бутылочница 850*200</t>
  </si>
  <si>
    <t>СБ 200</t>
  </si>
  <si>
    <t xml:space="preserve">Модульные кухни  </t>
  </si>
  <si>
    <t>Шкаф верхний высокий 200</t>
  </si>
  <si>
    <t>Шкаф верхний высокий 300</t>
  </si>
  <si>
    <t>Шкаф верхний высокий 400</t>
  </si>
  <si>
    <t>Шкаф верхний высокий 450</t>
  </si>
  <si>
    <t>Шкаф верхний высокий 500</t>
  </si>
  <si>
    <t>Шкаф верхний высокий 600</t>
  </si>
  <si>
    <t>Шкаф верхний  высокий 800</t>
  </si>
  <si>
    <t>Шкаф верхний горизонтальный высокий</t>
  </si>
  <si>
    <t>Шкаф верхний горизонтальный ст.высокий</t>
  </si>
  <si>
    <t>Шкаф верхний торцевой угловой высокий 400</t>
  </si>
  <si>
    <t xml:space="preserve">Шкаф верхний полка угловая высокий 300 </t>
  </si>
  <si>
    <t>Шкаф верхний стекло высокий 300</t>
  </si>
  <si>
    <t>Шкаф верхний стекло высокий 400</t>
  </si>
  <si>
    <t>Шкаф верхний стекло высокий 600</t>
  </si>
  <si>
    <t>Шкаф верхний стекло высокий 800</t>
  </si>
  <si>
    <t>Шкаф верхний угловой стек.  высокий 550*500</t>
  </si>
  <si>
    <t>Шкаф верхний угловой высокий 600*600</t>
  </si>
  <si>
    <t>Шкаф верхний угловой высокий  550*500</t>
  </si>
  <si>
    <t xml:space="preserve">ВП 200 </t>
  </si>
  <si>
    <t xml:space="preserve">ВП 300 </t>
  </si>
  <si>
    <t xml:space="preserve">ВП 400 </t>
  </si>
  <si>
    <t>ВП 450</t>
  </si>
  <si>
    <t>ВП 500</t>
  </si>
  <si>
    <t xml:space="preserve">ВП 600 </t>
  </si>
  <si>
    <t>ВП 800</t>
  </si>
  <si>
    <t>ВПГ 500</t>
  </si>
  <si>
    <t>ВПГ 600</t>
  </si>
  <si>
    <t>ВПГ 800</t>
  </si>
  <si>
    <t>ВПГС 500</t>
  </si>
  <si>
    <t>ВПГС 600</t>
  </si>
  <si>
    <t>ВПГС 800</t>
  </si>
  <si>
    <t>ВПТ 400</t>
  </si>
  <si>
    <t>ВПТУ 300</t>
  </si>
  <si>
    <t>ВПС 300</t>
  </si>
  <si>
    <t>ВПС 400</t>
  </si>
  <si>
    <t>ВПС 600</t>
  </si>
  <si>
    <t>ВПС 800</t>
  </si>
  <si>
    <t>ВПУС 550*550</t>
  </si>
  <si>
    <t>ВПУ 600*600</t>
  </si>
  <si>
    <t xml:space="preserve">ВПУ 550*550 </t>
  </si>
  <si>
    <t>Наименование модуля</t>
  </si>
  <si>
    <t>Артикул модуля</t>
  </si>
  <si>
    <t>Фото МДФ</t>
  </si>
  <si>
    <t>Шкаф верхний горизонтальный 500</t>
  </si>
  <si>
    <t>Шкаф верхний горизонтальный 600</t>
  </si>
  <si>
    <t>Шкаф верхний горизонтальный 800</t>
  </si>
  <si>
    <t>Шкаф верхний горизонтальный стекло 500</t>
  </si>
  <si>
    <t>Шкаф верхний горизонтальный стекло 600</t>
  </si>
  <si>
    <t>Шкаф верхний горизонтальный стекло 800</t>
  </si>
  <si>
    <t>Фото</t>
  </si>
  <si>
    <t>Стол с нишей под духовку 600</t>
  </si>
  <si>
    <t>П601</t>
  </si>
  <si>
    <t>С 601</t>
  </si>
  <si>
    <t>Цена за модуль (Отпускная)</t>
  </si>
  <si>
    <t>Цена за модуль (Розница)</t>
  </si>
  <si>
    <t>Наценка:</t>
  </si>
  <si>
    <t>Кол-во</t>
  </si>
  <si>
    <t>Гарда</t>
  </si>
  <si>
    <t>Орио</t>
  </si>
  <si>
    <t>Капри</t>
  </si>
  <si>
    <t>Вита</t>
  </si>
  <si>
    <t>Гранд</t>
  </si>
  <si>
    <t>Олива</t>
  </si>
  <si>
    <t>Капля</t>
  </si>
  <si>
    <t>Лофт</t>
  </si>
  <si>
    <t>Империя</t>
  </si>
  <si>
    <t>Монако</t>
  </si>
  <si>
    <t>Монако
Фисташка</t>
  </si>
  <si>
    <t xml:space="preserve">Маша </t>
  </si>
  <si>
    <t>Флора</t>
  </si>
  <si>
    <t>Корпус</t>
  </si>
  <si>
    <t>Угловая столешка</t>
  </si>
  <si>
    <t>Допы</t>
  </si>
  <si>
    <t>Столешница 38</t>
  </si>
  <si>
    <t>Соеденительная, Торцевая, щелевая планка 
(для столешницы 38 мм)</t>
  </si>
  <si>
    <t>Столешница 26</t>
  </si>
  <si>
    <t>Соеденительная, Торцевая, щелевая планка 
(для столешницы 26 мм)</t>
  </si>
  <si>
    <t>Петли угловые с доводчиками</t>
  </si>
  <si>
    <t>Петли доводчики</t>
  </si>
  <si>
    <t>Боковина</t>
  </si>
  <si>
    <t>Стеновая панель АБС пластик 2 м</t>
  </si>
  <si>
    <t>Стеновая панель АБС пластик 3 м</t>
  </si>
  <si>
    <t>Стеновая панель ДСП 6 мм</t>
  </si>
  <si>
    <t>Направляющие</t>
  </si>
  <si>
    <t>Мойка</t>
  </si>
  <si>
    <t>Смеситель</t>
  </si>
  <si>
    <t>Посудосушитель</t>
  </si>
  <si>
    <t>Услуги: (Внимание, расчёт для черты города)</t>
  </si>
  <si>
    <t>Сборка</t>
  </si>
  <si>
    <t>Подъём</t>
  </si>
  <si>
    <t>Доставка</t>
  </si>
  <si>
    <t>Подвесы</t>
  </si>
  <si>
    <t>Выпилы</t>
  </si>
  <si>
    <t>Установка стеновой панели</t>
  </si>
  <si>
    <t>Выпилы под розетки в стеновой</t>
  </si>
  <si>
    <t>автомат</t>
  </si>
  <si>
    <t>от объёма</t>
  </si>
  <si>
    <t>за авто</t>
  </si>
  <si>
    <t>шт.</t>
  </si>
  <si>
    <t>руб. за 
пог. метр</t>
  </si>
  <si>
    <t>Допы:</t>
  </si>
  <si>
    <t>Кухня + Допы:</t>
  </si>
  <si>
    <t>Стоимость кухни:</t>
  </si>
  <si>
    <t>Под ключ</t>
  </si>
  <si>
    <t>Услуги:</t>
  </si>
  <si>
    <t>Артикул</t>
  </si>
  <si>
    <t>Модуль</t>
  </si>
  <si>
    <t>Столешница со скосом</t>
  </si>
  <si>
    <t>Фасад и цоколь для посудомойки на 450 мм</t>
  </si>
  <si>
    <t>Фасад и цоколь для посудомойки на 600 мм</t>
  </si>
  <si>
    <t>Боковина на нижний модуль (Серая, в цвет корпуса)</t>
  </si>
  <si>
    <t>Фасад на боковину верхнего модуля</t>
  </si>
  <si>
    <t>Цветовые решения:</t>
  </si>
  <si>
    <t>Ваниль
Киви</t>
  </si>
  <si>
    <t>Фисташка</t>
  </si>
  <si>
    <t>Синий
Белый</t>
  </si>
  <si>
    <t>Дуб майский
Дуб цикорий
Бетон светлый
Бетон тёмный</t>
  </si>
  <si>
    <t>Коньяк
Камень светлый
Камень тёмный
Дуб майский
Липа белый
Липа пепел
Дуб цикорий</t>
  </si>
  <si>
    <t>Белый</t>
  </si>
  <si>
    <t>Фиалка
Синий
Крем
Пепел
Белый 
Зелёный</t>
  </si>
  <si>
    <t>Сандал
Бразильский орех</t>
  </si>
  <si>
    <t>Кофе с молоком
Шоколад
Сирень металлик
Зелёный металлик
Чёрный металлик
Гранат металлик
Белый металлик
Хамелеон</t>
  </si>
  <si>
    <t>Шоколад
Сизый
Лайм
Кофе с молоком
Белый глянец
Баклажан</t>
  </si>
  <si>
    <t>Фасад на боковину верхнего модуля (Высокие модули)</t>
  </si>
  <si>
    <t>Угловая столешница 26 мм</t>
  </si>
  <si>
    <t>Столешница 38 мм</t>
  </si>
  <si>
    <t>Столешница 26 мм</t>
  </si>
  <si>
    <r>
      <t xml:space="preserve">Петли с доводчиками на угловые модули 
</t>
    </r>
    <r>
      <rPr>
        <sz val="9"/>
        <color rgb="FFFF0000"/>
        <rFont val="Calibri"/>
        <family val="2"/>
        <charset val="204"/>
        <scheme val="minor"/>
      </rPr>
      <t>(петли по умолчанию входят в стоимость)</t>
    </r>
  </si>
  <si>
    <r>
      <t xml:space="preserve">Петли с доводчиками
</t>
    </r>
    <r>
      <rPr>
        <sz val="9"/>
        <color rgb="FFFF0000"/>
        <rFont val="Calibri"/>
        <family val="2"/>
        <charset val="204"/>
        <scheme val="minor"/>
      </rPr>
      <t>(петли по умолчанию входят в стоимость)</t>
    </r>
  </si>
  <si>
    <r>
      <t xml:space="preserve">Шариковый направляющие
</t>
    </r>
    <r>
      <rPr>
        <sz val="9"/>
        <color rgb="FFFF0000"/>
        <rFont val="Calibri"/>
        <family val="2"/>
        <charset val="204"/>
        <scheme val="minor"/>
      </rPr>
      <t>(направляющие по умолчанию входят в стоимость)</t>
    </r>
  </si>
  <si>
    <t>Стоимость кухни с учётом с услуг: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</si>
</sst>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р.&quot;"/>
    <numFmt numFmtId="165" formatCode="#,##0&quot;р.&quot;"/>
    <numFmt numFmtId="166" formatCode="#,##0\ &quot;₽&quot;"/>
    <numFmt numFmtId="167" formatCode="#,##0\ _₽"/>
  </numFmts>
  <fonts count="2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.5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8EAC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143">
    <xf numFmtId="0" fontId="0" fillId="0" borderId="0" xfId="0"/>
    <xf numFmtId="0" fontId="9" fillId="0" borderId="0" xfId="0" applyFont="1" applyAlignment="1">
      <alignment horizontal="center" vertical="center"/>
    </xf>
    <xf numFmtId="166" fontId="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7" fillId="5" borderId="1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1" fillId="3" borderId="2" xfId="0" applyFont="1" applyFill="1" applyBorder="1" applyAlignment="1">
      <alignment horizontal="center" vertical="center" wrapText="1"/>
    </xf>
    <xf numFmtId="164" fontId="11" fillId="3" borderId="2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165" fontId="12" fillId="2" borderId="5" xfId="0" applyNumberFormat="1" applyFont="1" applyFill="1" applyBorder="1" applyAlignment="1">
      <alignment horizontal="center" vertical="center" wrapText="1"/>
    </xf>
    <xf numFmtId="165" fontId="12" fillId="4" borderId="5" xfId="0" applyNumberFormat="1" applyFont="1" applyFill="1" applyBorder="1" applyAlignment="1">
      <alignment horizontal="center" vertical="center" wrapText="1"/>
    </xf>
    <xf numFmtId="165" fontId="12" fillId="2" borderId="5" xfId="0" applyNumberFormat="1" applyFont="1" applyFill="1" applyBorder="1" applyAlignment="1">
      <alignment horizontal="center" vertical="center"/>
    </xf>
    <xf numFmtId="165" fontId="12" fillId="2" borderId="6" xfId="0" applyNumberFormat="1" applyFont="1" applyFill="1" applyBorder="1" applyAlignment="1">
      <alignment horizontal="center" vertical="center"/>
    </xf>
    <xf numFmtId="165" fontId="0" fillId="0" borderId="0" xfId="0" applyNumberFormat="1" applyFont="1" applyAlignment="1">
      <alignment vertical="center"/>
    </xf>
    <xf numFmtId="165" fontId="12" fillId="2" borderId="1" xfId="0" applyNumberFormat="1" applyFont="1" applyFill="1" applyBorder="1" applyAlignment="1">
      <alignment horizontal="center" vertical="center" wrapText="1"/>
    </xf>
    <xf numFmtId="165" fontId="12" fillId="4" borderId="1" xfId="0" applyNumberFormat="1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/>
    </xf>
    <xf numFmtId="165" fontId="12" fillId="2" borderId="8" xfId="0" applyNumberFormat="1" applyFont="1" applyFill="1" applyBorder="1" applyAlignment="1">
      <alignment horizontal="center" vertical="center"/>
    </xf>
    <xf numFmtId="165" fontId="12" fillId="4" borderId="1" xfId="0" applyNumberFormat="1" applyFont="1" applyFill="1" applyBorder="1" applyAlignment="1">
      <alignment horizontal="center" vertical="center"/>
    </xf>
    <xf numFmtId="165" fontId="12" fillId="4" borderId="8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 wrapText="1"/>
    </xf>
    <xf numFmtId="165" fontId="13" fillId="2" borderId="8" xfId="0" applyNumberFormat="1" applyFont="1" applyFill="1" applyBorder="1" applyAlignment="1">
      <alignment horizontal="center" vertical="center"/>
    </xf>
    <xf numFmtId="165" fontId="12" fillId="0" borderId="10" xfId="0" applyNumberFormat="1" applyFont="1" applyFill="1" applyBorder="1" applyAlignment="1">
      <alignment horizontal="center" vertical="center"/>
    </xf>
    <xf numFmtId="165" fontId="12" fillId="4" borderId="10" xfId="0" applyNumberFormat="1" applyFont="1" applyFill="1" applyBorder="1" applyAlignment="1">
      <alignment horizontal="center" vertical="center"/>
    </xf>
    <xf numFmtId="165" fontId="12" fillId="2" borderId="10" xfId="0" applyNumberFormat="1" applyFont="1" applyFill="1" applyBorder="1" applyAlignment="1">
      <alignment horizontal="center" vertical="center"/>
    </xf>
    <xf numFmtId="165" fontId="13" fillId="2" borderId="11" xfId="0" applyNumberFormat="1" applyFont="1" applyFill="1" applyBorder="1" applyAlignment="1">
      <alignment horizontal="center" vertical="center"/>
    </xf>
    <xf numFmtId="165" fontId="12" fillId="2" borderId="16" xfId="0" applyNumberFormat="1" applyFont="1" applyFill="1" applyBorder="1" applyAlignment="1">
      <alignment horizontal="center" vertical="center"/>
    </xf>
    <xf numFmtId="165" fontId="12" fillId="2" borderId="18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 indent="1"/>
    </xf>
    <xf numFmtId="0" fontId="10" fillId="2" borderId="7" xfId="0" applyFont="1" applyFill="1" applyBorder="1" applyAlignment="1">
      <alignment horizontal="left" vertical="center" wrapText="1" indent="1"/>
    </xf>
    <xf numFmtId="0" fontId="10" fillId="4" borderId="7" xfId="0" applyFont="1" applyFill="1" applyBorder="1" applyAlignment="1">
      <alignment horizontal="left" vertical="center" wrapText="1" indent="1"/>
    </xf>
    <xf numFmtId="0" fontId="10" fillId="2" borderId="9" xfId="0" applyFont="1" applyFill="1" applyBorder="1" applyAlignment="1">
      <alignment horizontal="left" vertical="center" wrapText="1" indent="1"/>
    </xf>
    <xf numFmtId="0" fontId="10" fillId="2" borderId="13" xfId="0" applyFont="1" applyFill="1" applyBorder="1" applyAlignment="1">
      <alignment horizontal="left" vertical="center" wrapText="1" indent="1"/>
    </xf>
    <xf numFmtId="0" fontId="10" fillId="0" borderId="14" xfId="0" applyFont="1" applyBorder="1" applyAlignment="1">
      <alignment horizontal="left" vertical="center" wrapText="1" indent="1"/>
    </xf>
    <xf numFmtId="0" fontId="10" fillId="2" borderId="14" xfId="0" applyFont="1" applyFill="1" applyBorder="1" applyAlignment="1">
      <alignment horizontal="left" vertical="center" wrapText="1" indent="1"/>
    </xf>
    <xf numFmtId="0" fontId="0" fillId="0" borderId="0" xfId="0" applyFont="1" applyBorder="1" applyAlignment="1">
      <alignment vertical="center"/>
    </xf>
    <xf numFmtId="166" fontId="5" fillId="0" borderId="1" xfId="0" applyNumberFormat="1" applyFont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165" fontId="12" fillId="2" borderId="0" xfId="0" applyNumberFormat="1" applyFont="1" applyFill="1" applyBorder="1" applyAlignment="1">
      <alignment horizontal="center" vertical="center" wrapText="1"/>
    </xf>
    <xf numFmtId="165" fontId="12" fillId="4" borderId="0" xfId="0" applyNumberFormat="1" applyFont="1" applyFill="1" applyBorder="1" applyAlignment="1">
      <alignment horizontal="center" vertical="center" wrapText="1"/>
    </xf>
    <xf numFmtId="165" fontId="12" fillId="2" borderId="0" xfId="0" applyNumberFormat="1" applyFont="1" applyFill="1" applyBorder="1" applyAlignment="1">
      <alignment horizontal="center" vertical="center"/>
    </xf>
    <xf numFmtId="166" fontId="5" fillId="0" borderId="0" xfId="0" applyNumberFormat="1" applyFont="1" applyBorder="1" applyAlignment="1">
      <alignment vertical="center"/>
    </xf>
    <xf numFmtId="0" fontId="10" fillId="0" borderId="21" xfId="0" applyFont="1" applyBorder="1" applyAlignment="1">
      <alignment horizontal="left" vertical="center" wrapText="1" indent="1"/>
    </xf>
    <xf numFmtId="0" fontId="14" fillId="0" borderId="16" xfId="0" applyFont="1" applyBorder="1" applyAlignment="1">
      <alignment horizontal="center" vertical="center" wrapText="1"/>
    </xf>
    <xf numFmtId="165" fontId="12" fillId="2" borderId="16" xfId="0" applyNumberFormat="1" applyFont="1" applyFill="1" applyBorder="1" applyAlignment="1">
      <alignment horizontal="center" vertical="center" wrapText="1"/>
    </xf>
    <xf numFmtId="165" fontId="12" fillId="4" borderId="16" xfId="0" applyNumberFormat="1" applyFont="1" applyFill="1" applyBorder="1" applyAlignment="1">
      <alignment horizontal="center" vertical="center" wrapText="1"/>
    </xf>
    <xf numFmtId="165" fontId="12" fillId="2" borderId="20" xfId="0" applyNumberFormat="1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 indent="1"/>
    </xf>
    <xf numFmtId="165" fontId="0" fillId="0" borderId="0" xfId="0" applyNumberFormat="1" applyFont="1" applyBorder="1" applyAlignment="1">
      <alignment vertical="center"/>
    </xf>
    <xf numFmtId="166" fontId="4" fillId="0" borderId="0" xfId="0" applyNumberFormat="1" applyFont="1" applyBorder="1" applyAlignment="1">
      <alignment vertical="center"/>
    </xf>
    <xf numFmtId="167" fontId="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horizontal="left" vertical="center" wrapText="1" indent="1"/>
    </xf>
    <xf numFmtId="0" fontId="15" fillId="2" borderId="17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left" vertical="center" indent="1"/>
    </xf>
    <xf numFmtId="0" fontId="10" fillId="2" borderId="1" xfId="0" applyFont="1" applyFill="1" applyBorder="1" applyAlignment="1">
      <alignment horizontal="left" wrapText="1" indent="2"/>
    </xf>
    <xf numFmtId="167" fontId="5" fillId="4" borderId="1" xfId="0" applyNumberFormat="1" applyFont="1" applyFill="1" applyBorder="1" applyAlignment="1">
      <alignment vertical="center"/>
    </xf>
    <xf numFmtId="0" fontId="15" fillId="4" borderId="1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center" vertical="center"/>
    </xf>
    <xf numFmtId="9" fontId="5" fillId="2" borderId="1" xfId="0" applyNumberFormat="1" applyFont="1" applyFill="1" applyBorder="1" applyAlignment="1">
      <alignment horizontal="right" vertical="center"/>
    </xf>
    <xf numFmtId="0" fontId="17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2" fillId="2" borderId="15" xfId="0" applyFont="1" applyFill="1" applyBorder="1" applyAlignment="1">
      <alignment vertical="center" wrapText="1"/>
    </xf>
    <xf numFmtId="166" fontId="7" fillId="6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166" fontId="5" fillId="6" borderId="1" xfId="0" applyNumberFormat="1" applyFont="1" applyFill="1" applyBorder="1" applyAlignment="1">
      <alignment vertical="center"/>
    </xf>
    <xf numFmtId="167" fontId="5" fillId="4" borderId="16" xfId="0" applyNumberFormat="1" applyFont="1" applyFill="1" applyBorder="1" applyAlignment="1">
      <alignment vertical="center"/>
    </xf>
    <xf numFmtId="166" fontId="5" fillId="0" borderId="16" xfId="0" applyNumberFormat="1" applyFont="1" applyBorder="1" applyAlignment="1">
      <alignment vertical="center"/>
    </xf>
    <xf numFmtId="166" fontId="4" fillId="6" borderId="1" xfId="0" applyNumberFormat="1" applyFont="1" applyFill="1" applyBorder="1" applyAlignment="1">
      <alignment vertical="center"/>
    </xf>
    <xf numFmtId="167" fontId="5" fillId="2" borderId="16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0" fillId="2" borderId="19" xfId="0" applyFont="1" applyFill="1" applyBorder="1" applyAlignment="1">
      <alignment horizontal="left" vertical="center" wrapText="1" indent="1"/>
    </xf>
    <xf numFmtId="0" fontId="14" fillId="2" borderId="12" xfId="0" applyFont="1" applyFill="1" applyBorder="1" applyAlignment="1">
      <alignment horizontal="center" vertical="center" wrapText="1"/>
    </xf>
    <xf numFmtId="165" fontId="12" fillId="2" borderId="12" xfId="0" applyNumberFormat="1" applyFont="1" applyFill="1" applyBorder="1" applyAlignment="1">
      <alignment horizontal="center" vertical="center" wrapText="1"/>
    </xf>
    <xf numFmtId="165" fontId="12" fillId="4" borderId="12" xfId="0" applyNumberFormat="1" applyFont="1" applyFill="1" applyBorder="1" applyAlignment="1">
      <alignment horizontal="center" vertical="center" wrapText="1"/>
    </xf>
    <xf numFmtId="165" fontId="12" fillId="2" borderId="12" xfId="0" applyNumberFormat="1" applyFont="1" applyFill="1" applyBorder="1" applyAlignment="1">
      <alignment horizontal="center" vertical="center"/>
    </xf>
    <xf numFmtId="165" fontId="12" fillId="2" borderId="25" xfId="0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center" vertical="center" wrapText="1"/>
    </xf>
    <xf numFmtId="0" fontId="18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164" fontId="11" fillId="6" borderId="10" xfId="0" applyNumberFormat="1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2" borderId="0" xfId="0" applyFont="1" applyFill="1" applyAlignment="1" applyProtection="1">
      <alignment horizontal="left" indent="1"/>
      <protection hidden="1"/>
    </xf>
    <xf numFmtId="0" fontId="0" fillId="2" borderId="0" xfId="0" applyFont="1" applyFill="1" applyProtection="1">
      <protection hidden="1"/>
    </xf>
    <xf numFmtId="0" fontId="19" fillId="2" borderId="0" xfId="0" applyFont="1" applyFill="1" applyAlignment="1" applyProtection="1">
      <alignment horizontal="center" vertical="center"/>
      <protection hidden="1"/>
    </xf>
    <xf numFmtId="0" fontId="19" fillId="2" borderId="0" xfId="0" applyFont="1" applyFill="1" applyAlignment="1" applyProtection="1">
      <alignment horizontal="center" vertical="center" wrapText="1"/>
      <protection hidden="1"/>
    </xf>
    <xf numFmtId="0" fontId="0" fillId="0" borderId="0" xfId="0" applyFont="1" applyProtection="1">
      <protection hidden="1"/>
    </xf>
    <xf numFmtId="0" fontId="0" fillId="2" borderId="0" xfId="0" applyFont="1" applyFill="1" applyBorder="1" applyAlignment="1" applyProtection="1">
      <alignment horizontal="center"/>
      <protection hidden="1"/>
    </xf>
    <xf numFmtId="0" fontId="19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left" vertical="top" wrapText="1" indent="1"/>
      <protection hidden="1"/>
    </xf>
    <xf numFmtId="0" fontId="21" fillId="2" borderId="1" xfId="0" applyFont="1" applyFill="1" applyBorder="1" applyAlignment="1" applyProtection="1">
      <alignment horizontal="left" vertical="top" wrapText="1" indent="1"/>
      <protection hidden="1"/>
    </xf>
    <xf numFmtId="0" fontId="22" fillId="2" borderId="1" xfId="0" applyFont="1" applyFill="1" applyBorder="1" applyAlignment="1" applyProtection="1">
      <alignment horizontal="left" vertical="top" wrapText="1" indent="1"/>
      <protection hidden="1"/>
    </xf>
    <xf numFmtId="0" fontId="19" fillId="0" borderId="1" xfId="0" applyFont="1" applyBorder="1" applyAlignment="1" applyProtection="1">
      <alignment horizontal="center" vertical="center"/>
      <protection hidden="1"/>
    </xf>
    <xf numFmtId="166" fontId="20" fillId="0" borderId="1" xfId="0" applyNumberFormat="1" applyFont="1" applyBorder="1" applyAlignment="1" applyProtection="1">
      <alignment horizontal="center" vertical="center"/>
      <protection hidden="1"/>
    </xf>
    <xf numFmtId="0" fontId="19" fillId="2" borderId="1" xfId="0" applyFont="1" applyFill="1" applyBorder="1" applyAlignment="1" applyProtection="1">
      <alignment horizontal="left" vertical="center"/>
      <protection hidden="1"/>
    </xf>
    <xf numFmtId="0" fontId="19" fillId="2" borderId="1" xfId="0" applyFont="1" applyFill="1" applyBorder="1" applyAlignment="1" applyProtection="1">
      <alignment horizontal="center" vertical="center"/>
      <protection hidden="1"/>
    </xf>
    <xf numFmtId="0" fontId="19" fillId="0" borderId="1" xfId="0" applyFont="1" applyBorder="1" applyAlignment="1" applyProtection="1">
      <alignment horizontal="center" vertical="center"/>
      <protection hidden="1"/>
    </xf>
    <xf numFmtId="0" fontId="19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1" xfId="0" applyFont="1" applyFill="1" applyBorder="1" applyAlignment="1" applyProtection="1">
      <alignment horizontal="left" indent="1"/>
      <protection hidden="1"/>
    </xf>
    <xf numFmtId="0" fontId="0" fillId="2" borderId="1" xfId="0" applyFont="1" applyFill="1" applyBorder="1" applyAlignment="1" applyProtection="1">
      <alignment horizontal="center"/>
      <protection hidden="1"/>
    </xf>
    <xf numFmtId="0" fontId="0" fillId="2" borderId="0" xfId="0" applyFont="1" applyFill="1" applyAlignment="1" applyProtection="1">
      <alignment horizontal="center"/>
      <protection hidden="1"/>
    </xf>
    <xf numFmtId="0" fontId="0" fillId="5" borderId="1" xfId="0" applyFont="1" applyFill="1" applyBorder="1" applyAlignment="1" applyProtection="1">
      <alignment horizontal="center"/>
      <protection locked="0" hidden="1"/>
    </xf>
    <xf numFmtId="166" fontId="0" fillId="2" borderId="1" xfId="0" applyNumberFormat="1" applyFont="1" applyFill="1" applyBorder="1" applyAlignment="1" applyProtection="1">
      <alignment horizontal="right" indent="1"/>
      <protection hidden="1"/>
    </xf>
    <xf numFmtId="166" fontId="0" fillId="0" borderId="1" xfId="0" applyNumberFormat="1" applyFont="1" applyBorder="1" applyAlignment="1" applyProtection="1">
      <alignment horizontal="right" indent="1"/>
      <protection hidden="1"/>
    </xf>
    <xf numFmtId="0" fontId="0" fillId="2" borderId="24" xfId="0" applyFont="1" applyFill="1" applyBorder="1" applyAlignment="1" applyProtection="1">
      <alignment horizontal="center"/>
      <protection hidden="1"/>
    </xf>
    <xf numFmtId="0" fontId="0" fillId="5" borderId="12" xfId="0" applyFont="1" applyFill="1" applyBorder="1" applyAlignment="1" applyProtection="1">
      <alignment horizontal="center" vertical="center"/>
      <protection locked="0" hidden="1"/>
    </xf>
    <xf numFmtId="166" fontId="0" fillId="2" borderId="1" xfId="0" applyNumberFormat="1" applyFont="1" applyFill="1" applyBorder="1" applyAlignment="1" applyProtection="1">
      <alignment horizontal="right" vertical="center" indent="1"/>
      <protection hidden="1"/>
    </xf>
    <xf numFmtId="0" fontId="2" fillId="2" borderId="1" xfId="0" applyFont="1" applyFill="1" applyBorder="1" applyAlignment="1" applyProtection="1">
      <alignment horizontal="left" wrapText="1" indent="2"/>
      <protection hidden="1"/>
    </xf>
    <xf numFmtId="0" fontId="0" fillId="5" borderId="1" xfId="0" applyFont="1" applyFill="1" applyBorder="1" applyAlignment="1" applyProtection="1">
      <alignment horizontal="center" vertical="center"/>
      <protection locked="0" hidden="1"/>
    </xf>
    <xf numFmtId="0" fontId="0" fillId="2" borderId="1" xfId="0" applyFont="1" applyFill="1" applyBorder="1" applyAlignment="1" applyProtection="1">
      <alignment horizontal="left" wrapText="1" indent="1"/>
      <protection hidden="1"/>
    </xf>
    <xf numFmtId="0" fontId="19" fillId="2" borderId="24" xfId="0" applyFont="1" applyFill="1" applyBorder="1" applyAlignment="1" applyProtection="1">
      <alignment horizontal="left" indent="1"/>
      <protection hidden="1"/>
    </xf>
    <xf numFmtId="0" fontId="0" fillId="2" borderId="0" xfId="0" applyFont="1" applyFill="1" applyBorder="1" applyProtection="1">
      <protection hidden="1"/>
    </xf>
    <xf numFmtId="0" fontId="0" fillId="2" borderId="24" xfId="0" applyFont="1" applyFill="1" applyBorder="1" applyProtection="1">
      <protection hidden="1"/>
    </xf>
    <xf numFmtId="0" fontId="0" fillId="2" borderId="12" xfId="0" applyFont="1" applyFill="1" applyBorder="1" applyAlignment="1" applyProtection="1">
      <alignment horizontal="left" indent="1"/>
      <protection hidden="1"/>
    </xf>
    <xf numFmtId="9" fontId="0" fillId="7" borderId="12" xfId="0" applyNumberFormat="1" applyFont="1" applyFill="1" applyBorder="1" applyAlignment="1" applyProtection="1">
      <alignment horizontal="center"/>
      <protection hidden="1"/>
    </xf>
    <xf numFmtId="166" fontId="0" fillId="2" borderId="12" xfId="0" applyNumberFormat="1" applyFont="1" applyFill="1" applyBorder="1" applyAlignment="1" applyProtection="1">
      <alignment horizontal="right" indent="1"/>
      <protection hidden="1"/>
    </xf>
    <xf numFmtId="0" fontId="0" fillId="7" borderId="1" xfId="0" applyFont="1" applyFill="1" applyBorder="1" applyAlignment="1" applyProtection="1">
      <alignment horizontal="center"/>
      <protection hidden="1"/>
    </xf>
    <xf numFmtId="0" fontId="0" fillId="2" borderId="1" xfId="0" applyFont="1" applyFill="1" applyBorder="1" applyAlignment="1" applyProtection="1">
      <alignment horizontal="right" indent="1"/>
      <protection hidden="1"/>
    </xf>
    <xf numFmtId="0" fontId="0" fillId="2" borderId="0" xfId="0" applyFont="1" applyFill="1" applyAlignment="1" applyProtection="1">
      <alignment horizontal="right" indent="1"/>
      <protection hidden="1"/>
    </xf>
    <xf numFmtId="166" fontId="19" fillId="2" borderId="1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left" inden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75D18D"/>
      <color rgb="FFC8EAC9"/>
      <color rgb="FFBDE9C9"/>
      <color rgb="FF9DDFAE"/>
      <color rgb="FF61CD7D"/>
      <color rgb="FF00FF00"/>
      <color rgb="FF72D4B3"/>
      <color rgb="FF37AF56"/>
      <color rgb="FFD2E0DC"/>
      <color rgb="FF679E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eg"/><Relationship Id="rId5" Type="http://schemas.openxmlformats.org/officeDocument/2006/relationships/image" Target="../media/image5.jpg"/><Relationship Id="rId10" Type="http://schemas.openxmlformats.org/officeDocument/2006/relationships/image" Target="../media/image10.jpg"/><Relationship Id="rId4" Type="http://schemas.openxmlformats.org/officeDocument/2006/relationships/image" Target="../media/image4.jp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</xdr:colOff>
      <xdr:row>1</xdr:row>
      <xdr:rowOff>28575</xdr:rowOff>
    </xdr:from>
    <xdr:to>
      <xdr:col>7</xdr:col>
      <xdr:colOff>1323975</xdr:colOff>
      <xdr:row>3</xdr:row>
      <xdr:rowOff>288584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0" y="219075"/>
          <a:ext cx="1247775" cy="888659"/>
        </a:xfrm>
        <a:prstGeom prst="rect">
          <a:avLst/>
        </a:prstGeom>
      </xdr:spPr>
    </xdr:pic>
    <xdr:clientData/>
  </xdr:twoCellAnchor>
  <xdr:twoCellAnchor editAs="oneCell">
    <xdr:from>
      <xdr:col>9</xdr:col>
      <xdr:colOff>85727</xdr:colOff>
      <xdr:row>1</xdr:row>
      <xdr:rowOff>28575</xdr:rowOff>
    </xdr:from>
    <xdr:to>
      <xdr:col>9</xdr:col>
      <xdr:colOff>1333501</xdr:colOff>
      <xdr:row>3</xdr:row>
      <xdr:rowOff>288584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73027" y="219075"/>
          <a:ext cx="1247774" cy="888659"/>
        </a:xfrm>
        <a:prstGeom prst="rect">
          <a:avLst/>
        </a:prstGeom>
      </xdr:spPr>
    </xdr:pic>
    <xdr:clientData/>
  </xdr:twoCellAnchor>
  <xdr:twoCellAnchor editAs="oneCell">
    <xdr:from>
      <xdr:col>10</xdr:col>
      <xdr:colOff>57150</xdr:colOff>
      <xdr:row>1</xdr:row>
      <xdr:rowOff>19051</xdr:rowOff>
    </xdr:from>
    <xdr:to>
      <xdr:col>10</xdr:col>
      <xdr:colOff>1323975</xdr:colOff>
      <xdr:row>3</xdr:row>
      <xdr:rowOff>292627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25575" y="209551"/>
          <a:ext cx="1266825" cy="902226"/>
        </a:xfrm>
        <a:prstGeom prst="rect">
          <a:avLst/>
        </a:prstGeom>
      </xdr:spPr>
    </xdr:pic>
    <xdr:clientData/>
  </xdr:twoCellAnchor>
  <xdr:twoCellAnchor editAs="oneCell">
    <xdr:from>
      <xdr:col>11</xdr:col>
      <xdr:colOff>70524</xdr:colOff>
      <xdr:row>1</xdr:row>
      <xdr:rowOff>19049</xdr:rowOff>
    </xdr:from>
    <xdr:to>
      <xdr:col>11</xdr:col>
      <xdr:colOff>1343025</xdr:colOff>
      <xdr:row>3</xdr:row>
      <xdr:rowOff>296668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0074" y="209549"/>
          <a:ext cx="1272501" cy="906269"/>
        </a:xfrm>
        <a:prstGeom prst="rect">
          <a:avLst/>
        </a:prstGeom>
      </xdr:spPr>
    </xdr:pic>
    <xdr:clientData/>
  </xdr:twoCellAnchor>
  <xdr:twoCellAnchor editAs="oneCell">
    <xdr:from>
      <xdr:col>12</xdr:col>
      <xdr:colOff>57151</xdr:colOff>
      <xdr:row>1</xdr:row>
      <xdr:rowOff>9525</xdr:rowOff>
    </xdr:from>
    <xdr:to>
      <xdr:col>12</xdr:col>
      <xdr:colOff>1333501</xdr:colOff>
      <xdr:row>3</xdr:row>
      <xdr:rowOff>289885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87826" y="200025"/>
          <a:ext cx="1276350" cy="909010"/>
        </a:xfrm>
        <a:prstGeom prst="rect">
          <a:avLst/>
        </a:prstGeom>
      </xdr:spPr>
    </xdr:pic>
    <xdr:clientData/>
  </xdr:twoCellAnchor>
  <xdr:twoCellAnchor editAs="oneCell">
    <xdr:from>
      <xdr:col>13</xdr:col>
      <xdr:colOff>66676</xdr:colOff>
      <xdr:row>1</xdr:row>
      <xdr:rowOff>0</xdr:rowOff>
    </xdr:from>
    <xdr:to>
      <xdr:col>13</xdr:col>
      <xdr:colOff>1343026</xdr:colOff>
      <xdr:row>3</xdr:row>
      <xdr:rowOff>280360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78476" y="190500"/>
          <a:ext cx="1276350" cy="909010"/>
        </a:xfrm>
        <a:prstGeom prst="rect">
          <a:avLst/>
        </a:prstGeom>
      </xdr:spPr>
    </xdr:pic>
    <xdr:clientData/>
  </xdr:twoCellAnchor>
  <xdr:twoCellAnchor editAs="oneCell">
    <xdr:from>
      <xdr:col>14</xdr:col>
      <xdr:colOff>85726</xdr:colOff>
      <xdr:row>1</xdr:row>
      <xdr:rowOff>19050</xdr:rowOff>
    </xdr:from>
    <xdr:to>
      <xdr:col>14</xdr:col>
      <xdr:colOff>1323976</xdr:colOff>
      <xdr:row>3</xdr:row>
      <xdr:rowOff>272276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78651" y="209550"/>
          <a:ext cx="1238250" cy="881876"/>
        </a:xfrm>
        <a:prstGeom prst="rect">
          <a:avLst/>
        </a:prstGeom>
      </xdr:spPr>
    </xdr:pic>
    <xdr:clientData/>
  </xdr:twoCellAnchor>
  <xdr:twoCellAnchor editAs="oneCell">
    <xdr:from>
      <xdr:col>15</xdr:col>
      <xdr:colOff>57150</xdr:colOff>
      <xdr:row>1</xdr:row>
      <xdr:rowOff>0</xdr:rowOff>
    </xdr:from>
    <xdr:to>
      <xdr:col>15</xdr:col>
      <xdr:colOff>1343025</xdr:colOff>
      <xdr:row>3</xdr:row>
      <xdr:rowOff>287144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31200" y="190500"/>
          <a:ext cx="1285875" cy="915794"/>
        </a:xfrm>
        <a:prstGeom prst="rect">
          <a:avLst/>
        </a:prstGeom>
      </xdr:spPr>
    </xdr:pic>
    <xdr:clientData/>
  </xdr:twoCellAnchor>
  <xdr:twoCellAnchor editAs="oneCell">
    <xdr:from>
      <xdr:col>8</xdr:col>
      <xdr:colOff>114299</xdr:colOff>
      <xdr:row>1</xdr:row>
      <xdr:rowOff>25693</xdr:rowOff>
    </xdr:from>
    <xdr:to>
      <xdr:col>8</xdr:col>
      <xdr:colOff>1348766</xdr:colOff>
      <xdr:row>3</xdr:row>
      <xdr:rowOff>276224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0474" y="216193"/>
          <a:ext cx="1234467" cy="879181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</xdr:colOff>
      <xdr:row>1</xdr:row>
      <xdr:rowOff>19050</xdr:rowOff>
    </xdr:from>
    <xdr:to>
      <xdr:col>6</xdr:col>
      <xdr:colOff>1323975</xdr:colOff>
      <xdr:row>3</xdr:row>
      <xdr:rowOff>279060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0125" y="209550"/>
          <a:ext cx="1247775" cy="888660"/>
        </a:xfrm>
        <a:prstGeom prst="rect">
          <a:avLst/>
        </a:prstGeom>
      </xdr:spPr>
    </xdr:pic>
    <xdr:clientData/>
  </xdr:twoCellAnchor>
  <xdr:twoCellAnchor editAs="oneCell">
    <xdr:from>
      <xdr:col>5</xdr:col>
      <xdr:colOff>85725</xdr:colOff>
      <xdr:row>1</xdr:row>
      <xdr:rowOff>19050</xdr:rowOff>
    </xdr:from>
    <xdr:to>
      <xdr:col>5</xdr:col>
      <xdr:colOff>1333500</xdr:colOff>
      <xdr:row>3</xdr:row>
      <xdr:rowOff>273201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314325"/>
          <a:ext cx="1247775" cy="882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tabSelected="1" zoomScaleNormal="100" workbookViewId="0">
      <pane ySplit="8" topLeftCell="A9" activePane="bottomLeft" state="frozen"/>
      <selection pane="bottomLeft" activeCell="A4" sqref="A4"/>
    </sheetView>
  </sheetViews>
  <sheetFormatPr defaultRowHeight="15" x14ac:dyDescent="0.25"/>
  <cols>
    <col min="1" max="1" width="66.28515625" style="142" bestFit="1" customWidth="1"/>
    <col min="2" max="2" width="13.28515625" style="108" bestFit="1" customWidth="1"/>
    <col min="3" max="3" width="5.42578125" style="108" customWidth="1"/>
    <col min="4" max="4" width="13.28515625" style="108" customWidth="1"/>
    <col min="5" max="5" width="9.140625" style="108"/>
    <col min="6" max="16" width="20.7109375" style="108" customWidth="1"/>
    <col min="17" max="21" width="9.140625" style="105"/>
    <col min="22" max="16384" width="9.140625" style="108"/>
  </cols>
  <sheetData>
    <row r="1" spans="1:16" ht="18" customHeight="1" x14ac:dyDescent="0.25">
      <c r="A1" s="104"/>
      <c r="B1" s="105"/>
      <c r="C1" s="105"/>
      <c r="D1" s="105"/>
      <c r="E1" s="105"/>
      <c r="F1" s="106" t="str">
        <f>F8</f>
        <v>Гарда</v>
      </c>
      <c r="G1" s="106" t="str">
        <f t="shared" ref="G1:O1" si="0">G8</f>
        <v>Орио</v>
      </c>
      <c r="H1" s="106" t="str">
        <f t="shared" si="0"/>
        <v>Капри</v>
      </c>
      <c r="I1" s="106" t="str">
        <f t="shared" si="0"/>
        <v>Вита</v>
      </c>
      <c r="J1" s="106" t="str">
        <f t="shared" si="0"/>
        <v>Гранд</v>
      </c>
      <c r="K1" s="106" t="str">
        <f t="shared" si="0"/>
        <v>Олива</v>
      </c>
      <c r="L1" s="106" t="str">
        <f t="shared" si="0"/>
        <v>Капля</v>
      </c>
      <c r="M1" s="106" t="str">
        <f t="shared" si="0"/>
        <v>Лофт</v>
      </c>
      <c r="N1" s="106" t="str">
        <f t="shared" si="0"/>
        <v>Империя</v>
      </c>
      <c r="O1" s="106" t="str">
        <f t="shared" si="0"/>
        <v>Монако</v>
      </c>
      <c r="P1" s="107" t="s">
        <v>175</v>
      </c>
    </row>
    <row r="2" spans="1:16" ht="24.95" customHeight="1" x14ac:dyDescent="0.25">
      <c r="A2" s="104"/>
      <c r="B2" s="105"/>
      <c r="C2" s="105"/>
      <c r="D2" s="105"/>
      <c r="E2" s="105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24.95" customHeight="1" x14ac:dyDescent="0.25">
      <c r="A3" s="104"/>
      <c r="B3" s="105"/>
      <c r="C3" s="105"/>
      <c r="D3" s="105"/>
      <c r="E3" s="105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24.95" customHeight="1" x14ac:dyDescent="0.25">
      <c r="A4" s="104"/>
      <c r="B4" s="105"/>
      <c r="C4" s="105"/>
      <c r="D4" s="105"/>
      <c r="E4" s="105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82.5" customHeight="1" x14ac:dyDescent="0.25">
      <c r="A5" s="104"/>
      <c r="B5" s="105"/>
      <c r="C5" s="105"/>
      <c r="D5" s="110" t="s">
        <v>220</v>
      </c>
      <c r="E5" s="110"/>
      <c r="F5" s="111" t="s">
        <v>223</v>
      </c>
      <c r="G5" s="111" t="s">
        <v>221</v>
      </c>
      <c r="H5" s="112" t="s">
        <v>225</v>
      </c>
      <c r="I5" s="111" t="s">
        <v>226</v>
      </c>
      <c r="J5" s="111" t="s">
        <v>227</v>
      </c>
      <c r="K5" s="113" t="s">
        <v>229</v>
      </c>
      <c r="L5" s="111" t="s">
        <v>230</v>
      </c>
      <c r="M5" s="111" t="s">
        <v>224</v>
      </c>
      <c r="N5" s="111" t="s">
        <v>228</v>
      </c>
      <c r="O5" s="111" t="s">
        <v>228</v>
      </c>
      <c r="P5" s="111" t="s">
        <v>222</v>
      </c>
    </row>
    <row r="6" spans="1:16" ht="24.95" customHeight="1" x14ac:dyDescent="0.25">
      <c r="A6" s="104"/>
      <c r="B6" s="105"/>
      <c r="C6" s="105"/>
      <c r="D6" s="114" t="s">
        <v>210</v>
      </c>
      <c r="E6" s="114"/>
      <c r="F6" s="115">
        <f>SUM(F9:F90)+SUM(F92:F95)+SUM($F98:$F113)</f>
        <v>0</v>
      </c>
      <c r="G6" s="115">
        <f>SUM(G9:G90)+SUM(G92:G95)+SUM($F98:$F113)</f>
        <v>0</v>
      </c>
      <c r="H6" s="115">
        <f>SUM(H9:H90)+SUM(H92:H95)+SUM($F98:$F113)</f>
        <v>0</v>
      </c>
      <c r="I6" s="115">
        <f>SUM(I9:I90)+SUM(I92:I95)+SUM($F98:$F113)</f>
        <v>0</v>
      </c>
      <c r="J6" s="115">
        <f>SUM(J9:J90)+SUM(J92:J95)+SUM($F98:$F113)</f>
        <v>0</v>
      </c>
      <c r="K6" s="115">
        <f>SUM(K9:K90)+SUM(K92:K95)+SUM($F98:$F113)</f>
        <v>0</v>
      </c>
      <c r="L6" s="115">
        <f>SUM(L9:L90)+SUM(L92:L95)+SUM($F98:$F113)</f>
        <v>0</v>
      </c>
      <c r="M6" s="115">
        <f>SUM(M9:M90)+SUM(M92:M95)+SUM($F98:$F113)</f>
        <v>0</v>
      </c>
      <c r="N6" s="115">
        <f>SUM(N9:N90)+SUM(N92:N95)+SUM($F98:$F113)</f>
        <v>0</v>
      </c>
      <c r="O6" s="115">
        <f>SUM(O9:O90)+SUM(O92:O95)+SUM($F98:$F113)</f>
        <v>0</v>
      </c>
      <c r="P6" s="115">
        <f>SUM(P9:P90)+SUM(P92:P95)+SUM($F98:$F113)</f>
        <v>0</v>
      </c>
    </row>
    <row r="7" spans="1:16" x14ac:dyDescent="0.25">
      <c r="A7" s="104"/>
      <c r="B7" s="105"/>
      <c r="C7" s="105"/>
      <c r="E7" s="105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1:16" ht="30" x14ac:dyDescent="0.25">
      <c r="A8" s="116" t="s">
        <v>214</v>
      </c>
      <c r="B8" s="117" t="s">
        <v>213</v>
      </c>
      <c r="C8" s="106"/>
      <c r="D8" s="118" t="s">
        <v>164</v>
      </c>
      <c r="E8" s="105"/>
      <c r="F8" s="117" t="s">
        <v>165</v>
      </c>
      <c r="G8" s="117" t="s">
        <v>166</v>
      </c>
      <c r="H8" s="117" t="s">
        <v>167</v>
      </c>
      <c r="I8" s="117" t="s">
        <v>168</v>
      </c>
      <c r="J8" s="117" t="s">
        <v>169</v>
      </c>
      <c r="K8" s="117" t="s">
        <v>170</v>
      </c>
      <c r="L8" s="117" t="s">
        <v>171</v>
      </c>
      <c r="M8" s="117" t="s">
        <v>172</v>
      </c>
      <c r="N8" s="117" t="s">
        <v>173</v>
      </c>
      <c r="O8" s="117" t="s">
        <v>174</v>
      </c>
      <c r="P8" s="119" t="s">
        <v>175</v>
      </c>
    </row>
    <row r="9" spans="1:16" x14ac:dyDescent="0.25">
      <c r="A9" s="120" t="str">
        <f>'Модульные кухни, столешницы'!A4</f>
        <v>Шкаф верхний 200</v>
      </c>
      <c r="B9" s="121" t="str">
        <f>'Модульные кухни, столешницы'!B4</f>
        <v xml:space="preserve">П 200 </v>
      </c>
      <c r="C9" s="122"/>
      <c r="D9" s="123"/>
      <c r="E9" s="105"/>
      <c r="F9" s="124">
        <f>'Модульные кухни, столешницы'!AI4*'Кухни фабрики ДСВ, г. Пенза'!$D9</f>
        <v>0</v>
      </c>
      <c r="G9" s="124">
        <f>'Модульные кухни, столешницы'!AJ4*'Кухни фабрики ДСВ, г. Пенза'!$D9</f>
        <v>0</v>
      </c>
      <c r="H9" s="124">
        <f>'Модульные кухни, столешницы'!AK4*'Кухни фабрики ДСВ, г. Пенза'!$D9</f>
        <v>0</v>
      </c>
      <c r="I9" s="124">
        <f>'Модульные кухни, столешницы'!AL4*'Кухни фабрики ДСВ, г. Пенза'!$D9</f>
        <v>0</v>
      </c>
      <c r="J9" s="124">
        <f>'Модульные кухни, столешницы'!AM4*'Кухни фабрики ДСВ, г. Пенза'!$D9</f>
        <v>0</v>
      </c>
      <c r="K9" s="124">
        <f>'Модульные кухни, столешницы'!AN4*'Кухни фабрики ДСВ, г. Пенза'!$D9</f>
        <v>0</v>
      </c>
      <c r="L9" s="124">
        <f>'Модульные кухни, столешницы'!AO4*'Кухни фабрики ДСВ, г. Пенза'!$D9</f>
        <v>0</v>
      </c>
      <c r="M9" s="124">
        <f>'Модульные кухни, столешницы'!AP4*'Кухни фабрики ДСВ, г. Пенза'!$D9</f>
        <v>0</v>
      </c>
      <c r="N9" s="124">
        <f>'Модульные кухни, столешницы'!AQ4*'Кухни фабрики ДСВ, г. Пенза'!$D9</f>
        <v>0</v>
      </c>
      <c r="O9" s="124">
        <f>'Модульные кухни, столешницы'!AR4*'Кухни фабрики ДСВ, г. Пенза'!$D9</f>
        <v>0</v>
      </c>
      <c r="P9" s="124">
        <f>'Модульные кухни, столешницы'!AS4*'Кухни фабрики ДСВ, г. Пенза'!$D9</f>
        <v>0</v>
      </c>
    </row>
    <row r="10" spans="1:16" x14ac:dyDescent="0.25">
      <c r="A10" s="120" t="str">
        <f>'Модульные кухни, столешницы'!A5</f>
        <v>Шкаф верхний 300</v>
      </c>
      <c r="B10" s="121" t="str">
        <f>'Модульные кухни, столешницы'!B5</f>
        <v xml:space="preserve">П 300 </v>
      </c>
      <c r="C10" s="122"/>
      <c r="D10" s="123"/>
      <c r="E10" s="105"/>
      <c r="F10" s="125">
        <f>'Модульные кухни, столешницы'!AI5*'Кухни фабрики ДСВ, г. Пенза'!$D10</f>
        <v>0</v>
      </c>
      <c r="G10" s="125">
        <f>'Модульные кухни, столешницы'!AJ5*'Кухни фабрики ДСВ, г. Пенза'!$D10</f>
        <v>0</v>
      </c>
      <c r="H10" s="125">
        <f>'Модульные кухни, столешницы'!AK5*'Кухни фабрики ДСВ, г. Пенза'!$D10</f>
        <v>0</v>
      </c>
      <c r="I10" s="125">
        <f>'Модульные кухни, столешницы'!AL5*'Кухни фабрики ДСВ, г. Пенза'!$D10</f>
        <v>0</v>
      </c>
      <c r="J10" s="125">
        <f>'Модульные кухни, столешницы'!AM5*'Кухни фабрики ДСВ, г. Пенза'!$D10</f>
        <v>0</v>
      </c>
      <c r="K10" s="125">
        <f>'Модульные кухни, столешницы'!AN5*'Кухни фабрики ДСВ, г. Пенза'!$D10</f>
        <v>0</v>
      </c>
      <c r="L10" s="125">
        <f>'Модульные кухни, столешницы'!AO5*'Кухни фабрики ДСВ, г. Пенза'!$D10</f>
        <v>0</v>
      </c>
      <c r="M10" s="125">
        <f>'Модульные кухни, столешницы'!AP5*'Кухни фабрики ДСВ, г. Пенза'!$D10</f>
        <v>0</v>
      </c>
      <c r="N10" s="125">
        <f>'Модульные кухни, столешницы'!AQ5*'Кухни фабрики ДСВ, г. Пенза'!$D10</f>
        <v>0</v>
      </c>
      <c r="O10" s="125">
        <f>'Модульные кухни, столешницы'!AR5*'Кухни фабрики ДСВ, г. Пенза'!$D10</f>
        <v>0</v>
      </c>
      <c r="P10" s="125">
        <f>'Модульные кухни, столешницы'!AS5*'Кухни фабрики ДСВ, г. Пенза'!$D10</f>
        <v>0</v>
      </c>
    </row>
    <row r="11" spans="1:16" x14ac:dyDescent="0.25">
      <c r="A11" s="120" t="str">
        <f>'Модульные кухни, столешницы'!A6</f>
        <v>Шкаф верхний 400</v>
      </c>
      <c r="B11" s="121" t="str">
        <f>'Модульные кухни, столешницы'!B6</f>
        <v xml:space="preserve">П 400 </v>
      </c>
      <c r="C11" s="122"/>
      <c r="D11" s="123"/>
      <c r="E11" s="105"/>
      <c r="F11" s="125">
        <f>'Модульные кухни, столешницы'!AI6*'Кухни фабрики ДСВ, г. Пенза'!$D11</f>
        <v>0</v>
      </c>
      <c r="G11" s="125">
        <f>'Модульные кухни, столешницы'!AJ6*'Кухни фабрики ДСВ, г. Пенза'!$D11</f>
        <v>0</v>
      </c>
      <c r="H11" s="125">
        <f>'Модульные кухни, столешницы'!AK6*'Кухни фабрики ДСВ, г. Пенза'!$D11</f>
        <v>0</v>
      </c>
      <c r="I11" s="125">
        <f>'Модульные кухни, столешницы'!AL6*'Кухни фабрики ДСВ, г. Пенза'!$D11</f>
        <v>0</v>
      </c>
      <c r="J11" s="125">
        <f>'Модульные кухни, столешницы'!AM6*'Кухни фабрики ДСВ, г. Пенза'!$D11</f>
        <v>0</v>
      </c>
      <c r="K11" s="125">
        <f>'Модульные кухни, столешницы'!AN6*'Кухни фабрики ДСВ, г. Пенза'!$D11</f>
        <v>0</v>
      </c>
      <c r="L11" s="125">
        <f>'Модульные кухни, столешницы'!AO6*'Кухни фабрики ДСВ, г. Пенза'!$D11</f>
        <v>0</v>
      </c>
      <c r="M11" s="125">
        <f>'Модульные кухни, столешницы'!AP6*'Кухни фабрики ДСВ, г. Пенза'!$D11</f>
        <v>0</v>
      </c>
      <c r="N11" s="125">
        <f>'Модульные кухни, столешницы'!AQ6*'Кухни фабрики ДСВ, г. Пенза'!$D11</f>
        <v>0</v>
      </c>
      <c r="O11" s="125">
        <f>'Модульные кухни, столешницы'!AR6*'Кухни фабрики ДСВ, г. Пенза'!$D11</f>
        <v>0</v>
      </c>
      <c r="P11" s="125">
        <f>'Модульные кухни, столешницы'!AS6*'Кухни фабрики ДСВ, г. Пенза'!$D11</f>
        <v>0</v>
      </c>
    </row>
    <row r="12" spans="1:16" x14ac:dyDescent="0.25">
      <c r="A12" s="120" t="str">
        <f>'Модульные кухни, столешницы'!A7</f>
        <v>Шкаф верхний 450</v>
      </c>
      <c r="B12" s="121" t="str">
        <f>'Модульные кухни, столешницы'!B7</f>
        <v>П 450</v>
      </c>
      <c r="C12" s="122"/>
      <c r="D12" s="123"/>
      <c r="E12" s="105"/>
      <c r="F12" s="125">
        <f>'Модульные кухни, столешницы'!AI7*'Кухни фабрики ДСВ, г. Пенза'!$D12</f>
        <v>0</v>
      </c>
      <c r="G12" s="125">
        <f>'Модульные кухни, столешницы'!AJ7*'Кухни фабрики ДСВ, г. Пенза'!$D12</f>
        <v>0</v>
      </c>
      <c r="H12" s="125">
        <f>'Модульные кухни, столешницы'!AK7*'Кухни фабрики ДСВ, г. Пенза'!$D12</f>
        <v>0</v>
      </c>
      <c r="I12" s="125">
        <f>'Модульные кухни, столешницы'!AL7*'Кухни фабрики ДСВ, г. Пенза'!$D12</f>
        <v>0</v>
      </c>
      <c r="J12" s="125">
        <f>'Модульные кухни, столешницы'!AM7*'Кухни фабрики ДСВ, г. Пенза'!$D12</f>
        <v>0</v>
      </c>
      <c r="K12" s="125">
        <f>'Модульные кухни, столешницы'!AN7*'Кухни фабрики ДСВ, г. Пенза'!$D12</f>
        <v>0</v>
      </c>
      <c r="L12" s="125">
        <f>'Модульные кухни, столешницы'!AO7*'Кухни фабрики ДСВ, г. Пенза'!$D12</f>
        <v>0</v>
      </c>
      <c r="M12" s="125">
        <f>'Модульные кухни, столешницы'!AP7*'Кухни фабрики ДСВ, г. Пенза'!$D12</f>
        <v>0</v>
      </c>
      <c r="N12" s="125">
        <f>'Модульные кухни, столешницы'!AQ7*'Кухни фабрики ДСВ, г. Пенза'!$D12</f>
        <v>0</v>
      </c>
      <c r="O12" s="125">
        <f>'Модульные кухни, столешницы'!AR7*'Кухни фабрики ДСВ, г. Пенза'!$D12</f>
        <v>0</v>
      </c>
      <c r="P12" s="125">
        <f>'Модульные кухни, столешницы'!AS7*'Кухни фабрики ДСВ, г. Пенза'!$D12</f>
        <v>0</v>
      </c>
    </row>
    <row r="13" spans="1:16" x14ac:dyDescent="0.25">
      <c r="A13" s="120" t="str">
        <f>'Модульные кухни, столешницы'!A8</f>
        <v>Шкаф верхний 500</v>
      </c>
      <c r="B13" s="121" t="str">
        <f>'Модульные кухни, столешницы'!B8</f>
        <v>П 500</v>
      </c>
      <c r="C13" s="122"/>
      <c r="D13" s="123"/>
      <c r="E13" s="105"/>
      <c r="F13" s="125">
        <f>'Модульные кухни, столешницы'!AI8*'Кухни фабрики ДСВ, г. Пенза'!$D13</f>
        <v>0</v>
      </c>
      <c r="G13" s="125">
        <f>'Модульные кухни, столешницы'!AJ8*'Кухни фабрики ДСВ, г. Пенза'!$D13</f>
        <v>0</v>
      </c>
      <c r="H13" s="125">
        <f>'Модульные кухни, столешницы'!AK8*'Кухни фабрики ДСВ, г. Пенза'!$D13</f>
        <v>0</v>
      </c>
      <c r="I13" s="125">
        <f>'Модульные кухни, столешницы'!AL8*'Кухни фабрики ДСВ, г. Пенза'!$D13</f>
        <v>0</v>
      </c>
      <c r="J13" s="125">
        <f>'Модульные кухни, столешницы'!AM8*'Кухни фабрики ДСВ, г. Пенза'!$D13</f>
        <v>0</v>
      </c>
      <c r="K13" s="125">
        <f>'Модульные кухни, столешницы'!AN8*'Кухни фабрики ДСВ, г. Пенза'!$D13</f>
        <v>0</v>
      </c>
      <c r="L13" s="125">
        <f>'Модульные кухни, столешницы'!AO8*'Кухни фабрики ДСВ, г. Пенза'!$D13</f>
        <v>0</v>
      </c>
      <c r="M13" s="125">
        <f>'Модульные кухни, столешницы'!AP8*'Кухни фабрики ДСВ, г. Пенза'!$D13</f>
        <v>0</v>
      </c>
      <c r="N13" s="125">
        <f>'Модульные кухни, столешницы'!AQ8*'Кухни фабрики ДСВ, г. Пенза'!$D13</f>
        <v>0</v>
      </c>
      <c r="O13" s="125">
        <f>'Модульные кухни, столешницы'!AR8*'Кухни фабрики ДСВ, г. Пенза'!$D13</f>
        <v>0</v>
      </c>
      <c r="P13" s="125">
        <f>'Модульные кухни, столешницы'!AS8*'Кухни фабрики ДСВ, г. Пенза'!$D13</f>
        <v>0</v>
      </c>
    </row>
    <row r="14" spans="1:16" x14ac:dyDescent="0.25">
      <c r="A14" s="120" t="str">
        <f>'Модульные кухни, столешницы'!A9</f>
        <v>Шкаф верхний 600</v>
      </c>
      <c r="B14" s="121" t="str">
        <f>'Модульные кухни, столешницы'!B9</f>
        <v xml:space="preserve">П 600 </v>
      </c>
      <c r="C14" s="122"/>
      <c r="D14" s="123"/>
      <c r="E14" s="105"/>
      <c r="F14" s="125">
        <f>'Модульные кухни, столешницы'!AI9*'Кухни фабрики ДСВ, г. Пенза'!$D14</f>
        <v>0</v>
      </c>
      <c r="G14" s="125">
        <f>'Модульные кухни, столешницы'!AJ9*'Кухни фабрики ДСВ, г. Пенза'!$D14</f>
        <v>0</v>
      </c>
      <c r="H14" s="125">
        <f>'Модульные кухни, столешницы'!AK9*'Кухни фабрики ДСВ, г. Пенза'!$D14</f>
        <v>0</v>
      </c>
      <c r="I14" s="125">
        <f>'Модульные кухни, столешницы'!AL9*'Кухни фабрики ДСВ, г. Пенза'!$D14</f>
        <v>0</v>
      </c>
      <c r="J14" s="125">
        <f>'Модульные кухни, столешницы'!AM9*'Кухни фабрики ДСВ, г. Пенза'!$D14</f>
        <v>0</v>
      </c>
      <c r="K14" s="125">
        <f>'Модульные кухни, столешницы'!AN9*'Кухни фабрики ДСВ, г. Пенза'!$D14</f>
        <v>0</v>
      </c>
      <c r="L14" s="125">
        <f>'Модульные кухни, столешницы'!AO9*'Кухни фабрики ДСВ, г. Пенза'!$D14</f>
        <v>0</v>
      </c>
      <c r="M14" s="125">
        <f>'Модульные кухни, столешницы'!AP9*'Кухни фабрики ДСВ, г. Пенза'!$D14</f>
        <v>0</v>
      </c>
      <c r="N14" s="125">
        <f>'Модульные кухни, столешницы'!AQ9*'Кухни фабрики ДСВ, г. Пенза'!$D14</f>
        <v>0</v>
      </c>
      <c r="O14" s="125">
        <f>'Модульные кухни, столешницы'!AR9*'Кухни фабрики ДСВ, г. Пенза'!$D14</f>
        <v>0</v>
      </c>
      <c r="P14" s="125">
        <f>'Модульные кухни, столешницы'!AS9*'Кухни фабрики ДСВ, г. Пенза'!$D14</f>
        <v>0</v>
      </c>
    </row>
    <row r="15" spans="1:16" x14ac:dyDescent="0.25">
      <c r="A15" s="120" t="str">
        <f>'Модульные кухни, столешницы'!A10</f>
        <v>Шкаф верхний 600</v>
      </c>
      <c r="B15" s="121" t="str">
        <f>'Модульные кухни, столешницы'!B10</f>
        <v>П601</v>
      </c>
      <c r="C15" s="122"/>
      <c r="D15" s="123"/>
      <c r="E15" s="105"/>
      <c r="F15" s="125">
        <f>'Модульные кухни, столешницы'!AI10*'Кухни фабрики ДСВ, г. Пенза'!$D15</f>
        <v>0</v>
      </c>
      <c r="G15" s="125">
        <f>'Модульные кухни, столешницы'!AJ10*'Кухни фабрики ДСВ, г. Пенза'!$D15</f>
        <v>0</v>
      </c>
      <c r="H15" s="125">
        <f>'Модульные кухни, столешницы'!AK10*'Кухни фабрики ДСВ, г. Пенза'!$D15</f>
        <v>0</v>
      </c>
      <c r="I15" s="125">
        <f>'Модульные кухни, столешницы'!AL10*'Кухни фабрики ДСВ, г. Пенза'!$D15</f>
        <v>0</v>
      </c>
      <c r="J15" s="125">
        <f>'Модульные кухни, столешницы'!AM10*'Кухни фабрики ДСВ, г. Пенза'!$D15</f>
        <v>0</v>
      </c>
      <c r="K15" s="125">
        <f>'Модульные кухни, столешницы'!AN10*'Кухни фабрики ДСВ, г. Пенза'!$D15</f>
        <v>0</v>
      </c>
      <c r="L15" s="125">
        <f>'Модульные кухни, столешницы'!AO10*'Кухни фабрики ДСВ, г. Пенза'!$D15</f>
        <v>0</v>
      </c>
      <c r="M15" s="125">
        <f>'Модульные кухни, столешницы'!AP10*'Кухни фабрики ДСВ, г. Пенза'!$D15</f>
        <v>0</v>
      </c>
      <c r="N15" s="125">
        <f>'Модульные кухни, столешницы'!AQ10*'Кухни фабрики ДСВ, г. Пенза'!$D15</f>
        <v>0</v>
      </c>
      <c r="O15" s="125">
        <f>'Модульные кухни, столешницы'!AR10*'Кухни фабрики ДСВ, г. Пенза'!$D15</f>
        <v>0</v>
      </c>
      <c r="P15" s="125">
        <f>'Модульные кухни, столешницы'!AS10*'Кухни фабрики ДСВ, г. Пенза'!$D15</f>
        <v>0</v>
      </c>
    </row>
    <row r="16" spans="1:16" x14ac:dyDescent="0.25">
      <c r="A16" s="120" t="str">
        <f>'Модульные кухни, столешницы'!A11</f>
        <v>Шкаф верхний 800</v>
      </c>
      <c r="B16" s="121" t="str">
        <f>'Модульные кухни, столешницы'!B11</f>
        <v>П 800</v>
      </c>
      <c r="C16" s="122"/>
      <c r="D16" s="123"/>
      <c r="E16" s="105"/>
      <c r="F16" s="125">
        <f>'Модульные кухни, столешницы'!AI11*'Кухни фабрики ДСВ, г. Пенза'!$D16</f>
        <v>0</v>
      </c>
      <c r="G16" s="125">
        <f>'Модульные кухни, столешницы'!AJ11*'Кухни фабрики ДСВ, г. Пенза'!$D16</f>
        <v>0</v>
      </c>
      <c r="H16" s="125">
        <f>'Модульные кухни, столешницы'!AK11*'Кухни фабрики ДСВ, г. Пенза'!$D16</f>
        <v>0</v>
      </c>
      <c r="I16" s="125">
        <f>'Модульные кухни, столешницы'!AL11*'Кухни фабрики ДСВ, г. Пенза'!$D16</f>
        <v>0</v>
      </c>
      <c r="J16" s="125">
        <f>'Модульные кухни, столешницы'!AM11*'Кухни фабрики ДСВ, г. Пенза'!$D16</f>
        <v>0</v>
      </c>
      <c r="K16" s="125">
        <f>'Модульные кухни, столешницы'!AN11*'Кухни фабрики ДСВ, г. Пенза'!$D16</f>
        <v>0</v>
      </c>
      <c r="L16" s="125">
        <f>'Модульные кухни, столешницы'!AO11*'Кухни фабрики ДСВ, г. Пенза'!$D16</f>
        <v>0</v>
      </c>
      <c r="M16" s="125">
        <f>'Модульные кухни, столешницы'!AP11*'Кухни фабрики ДСВ, г. Пенза'!$D16</f>
        <v>0</v>
      </c>
      <c r="N16" s="125">
        <f>'Модульные кухни, столешницы'!AQ11*'Кухни фабрики ДСВ, г. Пенза'!$D16</f>
        <v>0</v>
      </c>
      <c r="O16" s="125">
        <f>'Модульные кухни, столешницы'!AR11*'Кухни фабрики ДСВ, г. Пенза'!$D16</f>
        <v>0</v>
      </c>
      <c r="P16" s="125">
        <f>'Модульные кухни, столешницы'!AS11*'Кухни фабрики ДСВ, г. Пенза'!$D16</f>
        <v>0</v>
      </c>
    </row>
    <row r="17" spans="1:16" x14ac:dyDescent="0.25">
      <c r="A17" s="120" t="str">
        <f>'Модульные кухни, столешницы'!A12</f>
        <v>Шкаф верхний горизонтальный 500</v>
      </c>
      <c r="B17" s="121" t="str">
        <f>'Модульные кухни, столешницы'!B12</f>
        <v>ПГ 500</v>
      </c>
      <c r="C17" s="122"/>
      <c r="D17" s="123"/>
      <c r="E17" s="105"/>
      <c r="F17" s="125">
        <f>'Модульные кухни, столешницы'!AI12*'Кухни фабрики ДСВ, г. Пенза'!$D17</f>
        <v>0</v>
      </c>
      <c r="G17" s="125">
        <f>'Модульные кухни, столешницы'!AJ12*'Кухни фабрики ДСВ, г. Пенза'!$D17</f>
        <v>0</v>
      </c>
      <c r="H17" s="125">
        <f>'Модульные кухни, столешницы'!AK12*'Кухни фабрики ДСВ, г. Пенза'!$D17</f>
        <v>0</v>
      </c>
      <c r="I17" s="125">
        <f>'Модульные кухни, столешницы'!AL12*'Кухни фабрики ДСВ, г. Пенза'!$D17</f>
        <v>0</v>
      </c>
      <c r="J17" s="125">
        <f>'Модульные кухни, столешницы'!AM12*'Кухни фабрики ДСВ, г. Пенза'!$D17</f>
        <v>0</v>
      </c>
      <c r="K17" s="125">
        <f>'Модульные кухни, столешницы'!AN12*'Кухни фабрики ДСВ, г. Пенза'!$D17</f>
        <v>0</v>
      </c>
      <c r="L17" s="125">
        <f>'Модульные кухни, столешницы'!AO12*'Кухни фабрики ДСВ, г. Пенза'!$D17</f>
        <v>0</v>
      </c>
      <c r="M17" s="125">
        <f>'Модульные кухни, столешницы'!AP12*'Кухни фабрики ДСВ, г. Пенза'!$D17</f>
        <v>0</v>
      </c>
      <c r="N17" s="125">
        <f>'Модульные кухни, столешницы'!AQ12*'Кухни фабрики ДСВ, г. Пенза'!$D17</f>
        <v>0</v>
      </c>
      <c r="O17" s="125">
        <f>'Модульные кухни, столешницы'!AR12*'Кухни фабрики ДСВ, г. Пенза'!$D17</f>
        <v>0</v>
      </c>
      <c r="P17" s="125">
        <f>'Модульные кухни, столешницы'!AS12*'Кухни фабрики ДСВ, г. Пенза'!$D17</f>
        <v>0</v>
      </c>
    </row>
    <row r="18" spans="1:16" x14ac:dyDescent="0.25">
      <c r="A18" s="120" t="str">
        <f>'Модульные кухни, столешницы'!A13</f>
        <v>Шкаф верхний горизонтальный 600</v>
      </c>
      <c r="B18" s="121" t="str">
        <f>'Модульные кухни, столешницы'!B13</f>
        <v>ПГ 600</v>
      </c>
      <c r="C18" s="122"/>
      <c r="D18" s="123"/>
      <c r="E18" s="105"/>
      <c r="F18" s="125">
        <f>'Модульные кухни, столешницы'!AI13*'Кухни фабрики ДСВ, г. Пенза'!$D18</f>
        <v>0</v>
      </c>
      <c r="G18" s="125">
        <f>'Модульные кухни, столешницы'!AJ13*'Кухни фабрики ДСВ, г. Пенза'!$D18</f>
        <v>0</v>
      </c>
      <c r="H18" s="125">
        <f>'Модульные кухни, столешницы'!AK13*'Кухни фабрики ДСВ, г. Пенза'!$D18</f>
        <v>0</v>
      </c>
      <c r="I18" s="125">
        <f>'Модульные кухни, столешницы'!AL13*'Кухни фабрики ДСВ, г. Пенза'!$D18</f>
        <v>0</v>
      </c>
      <c r="J18" s="125">
        <f>'Модульные кухни, столешницы'!AM13*'Кухни фабрики ДСВ, г. Пенза'!$D18</f>
        <v>0</v>
      </c>
      <c r="K18" s="125">
        <f>'Модульные кухни, столешницы'!AN13*'Кухни фабрики ДСВ, г. Пенза'!$D18</f>
        <v>0</v>
      </c>
      <c r="L18" s="125">
        <f>'Модульные кухни, столешницы'!AO13*'Кухни фабрики ДСВ, г. Пенза'!$D18</f>
        <v>0</v>
      </c>
      <c r="M18" s="125">
        <f>'Модульные кухни, столешницы'!AP13*'Кухни фабрики ДСВ, г. Пенза'!$D18</f>
        <v>0</v>
      </c>
      <c r="N18" s="125">
        <f>'Модульные кухни, столешницы'!AQ13*'Кухни фабрики ДСВ, г. Пенза'!$D18</f>
        <v>0</v>
      </c>
      <c r="O18" s="125">
        <f>'Модульные кухни, столешницы'!AR13*'Кухни фабрики ДСВ, г. Пенза'!$D18</f>
        <v>0</v>
      </c>
      <c r="P18" s="125">
        <f>'Модульные кухни, столешницы'!AS13*'Кухни фабрики ДСВ, г. Пенза'!$D18</f>
        <v>0</v>
      </c>
    </row>
    <row r="19" spans="1:16" x14ac:dyDescent="0.25">
      <c r="A19" s="120" t="str">
        <f>'Модульные кухни, столешницы'!A14</f>
        <v>Шкаф верхний горизонтальный 800</v>
      </c>
      <c r="B19" s="121" t="str">
        <f>'Модульные кухни, столешницы'!B14</f>
        <v>ПГ 800</v>
      </c>
      <c r="C19" s="122"/>
      <c r="D19" s="123"/>
      <c r="E19" s="105"/>
      <c r="F19" s="125">
        <f>'Модульные кухни, столешницы'!AI14*'Кухни фабрики ДСВ, г. Пенза'!$D19</f>
        <v>0</v>
      </c>
      <c r="G19" s="125">
        <f>'Модульные кухни, столешницы'!AJ14*'Кухни фабрики ДСВ, г. Пенза'!$D19</f>
        <v>0</v>
      </c>
      <c r="H19" s="125">
        <f>'Модульные кухни, столешницы'!AK14*'Кухни фабрики ДСВ, г. Пенза'!$D19</f>
        <v>0</v>
      </c>
      <c r="I19" s="125">
        <f>'Модульные кухни, столешницы'!AL14*'Кухни фабрики ДСВ, г. Пенза'!$D19</f>
        <v>0</v>
      </c>
      <c r="J19" s="125">
        <f>'Модульные кухни, столешницы'!AM14*'Кухни фабрики ДСВ, г. Пенза'!$D19</f>
        <v>0</v>
      </c>
      <c r="K19" s="125">
        <f>'Модульные кухни, столешницы'!AN14*'Кухни фабрики ДСВ, г. Пенза'!$D19</f>
        <v>0</v>
      </c>
      <c r="L19" s="125">
        <f>'Модульные кухни, столешницы'!AO14*'Кухни фабрики ДСВ, г. Пенза'!$D19</f>
        <v>0</v>
      </c>
      <c r="M19" s="125">
        <f>'Модульные кухни, столешницы'!AP14*'Кухни фабрики ДСВ, г. Пенза'!$D19</f>
        <v>0</v>
      </c>
      <c r="N19" s="125">
        <f>'Модульные кухни, столешницы'!AQ14*'Кухни фабрики ДСВ, г. Пенза'!$D19</f>
        <v>0</v>
      </c>
      <c r="O19" s="125">
        <f>'Модульные кухни, столешницы'!AR14*'Кухни фабрики ДСВ, г. Пенза'!$D19</f>
        <v>0</v>
      </c>
      <c r="P19" s="125">
        <f>'Модульные кухни, столешницы'!AS14*'Кухни фабрики ДСВ, г. Пенза'!$D19</f>
        <v>0</v>
      </c>
    </row>
    <row r="20" spans="1:16" x14ac:dyDescent="0.25">
      <c r="A20" s="120" t="str">
        <f>'Модульные кухни, столешницы'!A15</f>
        <v>Шкаф верхний горизонтальный стекло 500</v>
      </c>
      <c r="B20" s="121" t="str">
        <f>'Модульные кухни, столешницы'!B15</f>
        <v>ПГС 500</v>
      </c>
      <c r="C20" s="122"/>
      <c r="D20" s="123"/>
      <c r="E20" s="105"/>
      <c r="F20" s="125">
        <f>'Модульные кухни, столешницы'!AI15*'Кухни фабрики ДСВ, г. Пенза'!$D20</f>
        <v>0</v>
      </c>
      <c r="G20" s="125">
        <f>'Модульные кухни, столешницы'!AJ15*'Кухни фабрики ДСВ, г. Пенза'!$D20</f>
        <v>0</v>
      </c>
      <c r="H20" s="125">
        <f>'Модульные кухни, столешницы'!AK15*'Кухни фабрики ДСВ, г. Пенза'!$D20</f>
        <v>0</v>
      </c>
      <c r="I20" s="125">
        <f>'Модульные кухни, столешницы'!AL15*'Кухни фабрики ДСВ, г. Пенза'!$D20</f>
        <v>0</v>
      </c>
      <c r="J20" s="125">
        <f>'Модульные кухни, столешницы'!AM15*'Кухни фабрики ДСВ, г. Пенза'!$D20</f>
        <v>0</v>
      </c>
      <c r="K20" s="125">
        <f>'Модульные кухни, столешницы'!AN15*'Кухни фабрики ДСВ, г. Пенза'!$D20</f>
        <v>0</v>
      </c>
      <c r="L20" s="125">
        <f>'Модульные кухни, столешницы'!AO15*'Кухни фабрики ДСВ, г. Пенза'!$D20</f>
        <v>0</v>
      </c>
      <c r="M20" s="125">
        <f>'Модульные кухни, столешницы'!AP15*'Кухни фабрики ДСВ, г. Пенза'!$D20</f>
        <v>0</v>
      </c>
      <c r="N20" s="125">
        <f>'Модульные кухни, столешницы'!AQ15*'Кухни фабрики ДСВ, г. Пенза'!$D20</f>
        <v>0</v>
      </c>
      <c r="O20" s="125">
        <f>'Модульные кухни, столешницы'!AR15*'Кухни фабрики ДСВ, г. Пенза'!$D20</f>
        <v>0</v>
      </c>
      <c r="P20" s="125">
        <f>'Модульные кухни, столешницы'!AS15*'Кухни фабрики ДСВ, г. Пенза'!$D20</f>
        <v>0</v>
      </c>
    </row>
    <row r="21" spans="1:16" x14ac:dyDescent="0.25">
      <c r="A21" s="120" t="str">
        <f>'Модульные кухни, столешницы'!A16</f>
        <v>Шкаф верхний горизонтальный стекло 600</v>
      </c>
      <c r="B21" s="121" t="str">
        <f>'Модульные кухни, столешницы'!B16</f>
        <v>ПГС 600</v>
      </c>
      <c r="C21" s="122"/>
      <c r="D21" s="123"/>
      <c r="E21" s="105"/>
      <c r="F21" s="125">
        <f>'Модульные кухни, столешницы'!AI16*'Кухни фабрики ДСВ, г. Пенза'!$D21</f>
        <v>0</v>
      </c>
      <c r="G21" s="125">
        <f>'Модульные кухни, столешницы'!AJ16*'Кухни фабрики ДСВ, г. Пенза'!$D21</f>
        <v>0</v>
      </c>
      <c r="H21" s="125">
        <f>'Модульные кухни, столешницы'!AK16*'Кухни фабрики ДСВ, г. Пенза'!$D21</f>
        <v>0</v>
      </c>
      <c r="I21" s="125">
        <f>'Модульные кухни, столешницы'!AL16*'Кухни фабрики ДСВ, г. Пенза'!$D21</f>
        <v>0</v>
      </c>
      <c r="J21" s="125">
        <f>'Модульные кухни, столешницы'!AM16*'Кухни фабрики ДСВ, г. Пенза'!$D21</f>
        <v>0</v>
      </c>
      <c r="K21" s="125">
        <f>'Модульные кухни, столешницы'!AN16*'Кухни фабрики ДСВ, г. Пенза'!$D21</f>
        <v>0</v>
      </c>
      <c r="L21" s="125">
        <f>'Модульные кухни, столешницы'!AO16*'Кухни фабрики ДСВ, г. Пенза'!$D21</f>
        <v>0</v>
      </c>
      <c r="M21" s="125">
        <f>'Модульные кухни, столешницы'!AP16*'Кухни фабрики ДСВ, г. Пенза'!$D21</f>
        <v>0</v>
      </c>
      <c r="N21" s="125">
        <f>'Модульные кухни, столешницы'!AQ16*'Кухни фабрики ДСВ, г. Пенза'!$D21</f>
        <v>0</v>
      </c>
      <c r="O21" s="125">
        <f>'Модульные кухни, столешницы'!AR16*'Кухни фабрики ДСВ, г. Пенза'!$D21</f>
        <v>0</v>
      </c>
      <c r="P21" s="125">
        <f>'Модульные кухни, столешницы'!AS16*'Кухни фабрики ДСВ, г. Пенза'!$D21</f>
        <v>0</v>
      </c>
    </row>
    <row r="22" spans="1:16" x14ac:dyDescent="0.25">
      <c r="A22" s="120" t="str">
        <f>'Модульные кухни, столешницы'!A17</f>
        <v>Шкаф верхний горизонтальный стекло 800</v>
      </c>
      <c r="B22" s="121" t="str">
        <f>'Модульные кухни, столешницы'!B17</f>
        <v>ПГС 800</v>
      </c>
      <c r="C22" s="122"/>
      <c r="D22" s="123"/>
      <c r="E22" s="105"/>
      <c r="F22" s="125">
        <f>'Модульные кухни, столешницы'!AI17*'Кухни фабрики ДСВ, г. Пенза'!$D22</f>
        <v>0</v>
      </c>
      <c r="G22" s="125">
        <f>'Модульные кухни, столешницы'!AJ17*'Кухни фабрики ДСВ, г. Пенза'!$D22</f>
        <v>0</v>
      </c>
      <c r="H22" s="125">
        <f>'Модульные кухни, столешницы'!AK17*'Кухни фабрики ДСВ, г. Пенза'!$D22</f>
        <v>0</v>
      </c>
      <c r="I22" s="125">
        <f>'Модульные кухни, столешницы'!AL17*'Кухни фабрики ДСВ, г. Пенза'!$D22</f>
        <v>0</v>
      </c>
      <c r="J22" s="125">
        <f>'Модульные кухни, столешницы'!AM17*'Кухни фабрики ДСВ, г. Пенза'!$D22</f>
        <v>0</v>
      </c>
      <c r="K22" s="125">
        <f>'Модульные кухни, столешницы'!AN17*'Кухни фабрики ДСВ, г. Пенза'!$D22</f>
        <v>0</v>
      </c>
      <c r="L22" s="125">
        <f>'Модульные кухни, столешницы'!AO17*'Кухни фабрики ДСВ, г. Пенза'!$D22</f>
        <v>0</v>
      </c>
      <c r="M22" s="125">
        <f>'Модульные кухни, столешницы'!AP17*'Кухни фабрики ДСВ, г. Пенза'!$D22</f>
        <v>0</v>
      </c>
      <c r="N22" s="125">
        <f>'Модульные кухни, столешницы'!AQ17*'Кухни фабрики ДСВ, г. Пенза'!$D22</f>
        <v>0</v>
      </c>
      <c r="O22" s="125">
        <f>'Модульные кухни, столешницы'!AR17*'Кухни фабрики ДСВ, г. Пенза'!$D22</f>
        <v>0</v>
      </c>
      <c r="P22" s="125">
        <f>'Модульные кухни, столешницы'!AS17*'Кухни фабрики ДСВ, г. Пенза'!$D22</f>
        <v>0</v>
      </c>
    </row>
    <row r="23" spans="1:16" x14ac:dyDescent="0.25">
      <c r="A23" s="120" t="str">
        <f>'Модульные кухни, столешницы'!A18</f>
        <v>Пенал 400</v>
      </c>
      <c r="B23" s="121" t="str">
        <f>'Модульные кухни, столешницы'!B18</f>
        <v xml:space="preserve">ПН 400  </v>
      </c>
      <c r="C23" s="122"/>
      <c r="D23" s="123"/>
      <c r="E23" s="105"/>
      <c r="F23" s="125">
        <f>'Модульные кухни, столешницы'!AI18*'Кухни фабрики ДСВ, г. Пенза'!$D23</f>
        <v>0</v>
      </c>
      <c r="G23" s="125">
        <f>'Модульные кухни, столешницы'!AJ18*'Кухни фабрики ДСВ, г. Пенза'!$D23</f>
        <v>0</v>
      </c>
      <c r="H23" s="125">
        <f>'Модульные кухни, столешницы'!AK18*'Кухни фабрики ДСВ, г. Пенза'!$D23</f>
        <v>0</v>
      </c>
      <c r="I23" s="125">
        <f>'Модульные кухни, столешницы'!AL18*'Кухни фабрики ДСВ, г. Пенза'!$D23</f>
        <v>0</v>
      </c>
      <c r="J23" s="125">
        <f>'Модульные кухни, столешницы'!AM18*'Кухни фабрики ДСВ, г. Пенза'!$D23</f>
        <v>0</v>
      </c>
      <c r="K23" s="125">
        <f>'Модульные кухни, столешницы'!AN18*'Кухни фабрики ДСВ, г. Пенза'!$D23</f>
        <v>0</v>
      </c>
      <c r="L23" s="125">
        <f>'Модульные кухни, столешницы'!AO18*'Кухни фабрики ДСВ, г. Пенза'!$D23</f>
        <v>0</v>
      </c>
      <c r="M23" s="125">
        <f>'Модульные кухни, столешницы'!AP18*'Кухни фабрики ДСВ, г. Пенза'!$D23</f>
        <v>0</v>
      </c>
      <c r="N23" s="125">
        <f>'Модульные кухни, столешницы'!AQ18*'Кухни фабрики ДСВ, г. Пенза'!$D23</f>
        <v>0</v>
      </c>
      <c r="O23" s="125">
        <f>'Модульные кухни, столешницы'!AR18*'Кухни фабрики ДСВ, г. Пенза'!$D23</f>
        <v>0</v>
      </c>
      <c r="P23" s="125">
        <f>'Модульные кухни, столешницы'!AS18*'Кухни фабрики ДСВ, г. Пенза'!$D23</f>
        <v>0</v>
      </c>
    </row>
    <row r="24" spans="1:16" x14ac:dyDescent="0.25">
      <c r="A24" s="120" t="str">
        <f>'Модульные кухни, столешницы'!A19</f>
        <v>Пенал 600</v>
      </c>
      <c r="B24" s="121" t="str">
        <f>'Модульные кухни, столешницы'!B19</f>
        <v>ПН 600</v>
      </c>
      <c r="C24" s="122"/>
      <c r="D24" s="123"/>
      <c r="E24" s="105"/>
      <c r="F24" s="125">
        <f>'Модульные кухни, столешницы'!AI19*'Кухни фабрики ДСВ, г. Пенза'!$D24</f>
        <v>0</v>
      </c>
      <c r="G24" s="125">
        <f>'Модульные кухни, столешницы'!AJ19*'Кухни фабрики ДСВ, г. Пенза'!$D24</f>
        <v>0</v>
      </c>
      <c r="H24" s="125">
        <f>'Модульные кухни, столешницы'!AK19*'Кухни фабрики ДСВ, г. Пенза'!$D24</f>
        <v>0</v>
      </c>
      <c r="I24" s="125">
        <f>'Модульные кухни, столешницы'!AL19*'Кухни фабрики ДСВ, г. Пенза'!$D24</f>
        <v>0</v>
      </c>
      <c r="J24" s="125">
        <f>'Модульные кухни, столешницы'!AM19*'Кухни фабрики ДСВ, г. Пенза'!$D24</f>
        <v>0</v>
      </c>
      <c r="K24" s="125">
        <f>'Модульные кухни, столешницы'!AN19*'Кухни фабрики ДСВ, г. Пенза'!$D24</f>
        <v>0</v>
      </c>
      <c r="L24" s="125">
        <f>'Модульные кухни, столешницы'!AO19*'Кухни фабрики ДСВ, г. Пенза'!$D24</f>
        <v>0</v>
      </c>
      <c r="M24" s="125">
        <f>'Модульные кухни, столешницы'!AP19*'Кухни фабрики ДСВ, г. Пенза'!$D24</f>
        <v>0</v>
      </c>
      <c r="N24" s="125">
        <f>'Модульные кухни, столешницы'!AQ19*'Кухни фабрики ДСВ, г. Пенза'!$D24</f>
        <v>0</v>
      </c>
      <c r="O24" s="125">
        <f>'Модульные кухни, столешницы'!AR19*'Кухни фабрики ДСВ, г. Пенза'!$D24</f>
        <v>0</v>
      </c>
      <c r="P24" s="125">
        <f>'Модульные кухни, столешницы'!AS19*'Кухни фабрики ДСВ, г. Пенза'!$D24</f>
        <v>0</v>
      </c>
    </row>
    <row r="25" spans="1:16" x14ac:dyDescent="0.25">
      <c r="A25" s="120" t="str">
        <f>'Модульные кухни, столешницы'!A20</f>
        <v>Пенал с ящиками 400</v>
      </c>
      <c r="B25" s="121" t="str">
        <f>'Модульные кухни, столешницы'!B20</f>
        <v>ПНЯ 400</v>
      </c>
      <c r="C25" s="122"/>
      <c r="D25" s="123"/>
      <c r="E25" s="105"/>
      <c r="F25" s="125">
        <f>'Модульные кухни, столешницы'!AI20*'Кухни фабрики ДСВ, г. Пенза'!$D25</f>
        <v>0</v>
      </c>
      <c r="G25" s="125">
        <f>'Модульные кухни, столешницы'!AJ20*'Кухни фабрики ДСВ, г. Пенза'!$D25</f>
        <v>0</v>
      </c>
      <c r="H25" s="125">
        <f>'Модульные кухни, столешницы'!AK20*'Кухни фабрики ДСВ, г. Пенза'!$D25</f>
        <v>0</v>
      </c>
      <c r="I25" s="125">
        <f>'Модульные кухни, столешницы'!AL20*'Кухни фабрики ДСВ, г. Пенза'!$D25</f>
        <v>0</v>
      </c>
      <c r="J25" s="125">
        <f>'Модульные кухни, столешницы'!AM20*'Кухни фабрики ДСВ, г. Пенза'!$D25</f>
        <v>0</v>
      </c>
      <c r="K25" s="125">
        <f>'Модульные кухни, столешницы'!AN20*'Кухни фабрики ДСВ, г. Пенза'!$D25</f>
        <v>0</v>
      </c>
      <c r="L25" s="125">
        <f>'Модульные кухни, столешницы'!AO20*'Кухни фабрики ДСВ, г. Пенза'!$D25</f>
        <v>0</v>
      </c>
      <c r="M25" s="125">
        <f>'Модульные кухни, столешницы'!AP20*'Кухни фабрики ДСВ, г. Пенза'!$D25</f>
        <v>0</v>
      </c>
      <c r="N25" s="125">
        <f>'Модульные кухни, столешницы'!AQ20*'Кухни фабрики ДСВ, г. Пенза'!$D25</f>
        <v>0</v>
      </c>
      <c r="O25" s="125">
        <f>'Модульные кухни, столешницы'!AR20*'Кухни фабрики ДСВ, г. Пенза'!$D25</f>
        <v>0</v>
      </c>
      <c r="P25" s="125">
        <f>'Модульные кухни, столешницы'!AS20*'Кухни фабрики ДСВ, г. Пенза'!$D25</f>
        <v>0</v>
      </c>
    </row>
    <row r="26" spans="1:16" x14ac:dyDescent="0.25">
      <c r="A26" s="120" t="str">
        <f>'Модульные кухни, столешницы'!A21</f>
        <v>Пенал с ящиками 600</v>
      </c>
      <c r="B26" s="121" t="str">
        <f>'Модульные кухни, столешницы'!B21</f>
        <v>ПНЯ 600</v>
      </c>
      <c r="C26" s="122"/>
      <c r="D26" s="123"/>
      <c r="E26" s="105"/>
      <c r="F26" s="125">
        <f>'Модульные кухни, столешницы'!AI21*'Кухни фабрики ДСВ, г. Пенза'!$D26</f>
        <v>0</v>
      </c>
      <c r="G26" s="125">
        <f>'Модульные кухни, столешницы'!AJ21*'Кухни фабрики ДСВ, г. Пенза'!$D26</f>
        <v>0</v>
      </c>
      <c r="H26" s="125">
        <f>'Модульные кухни, столешницы'!AK21*'Кухни фабрики ДСВ, г. Пенза'!$D26</f>
        <v>0</v>
      </c>
      <c r="I26" s="125">
        <f>'Модульные кухни, столешницы'!AL21*'Кухни фабрики ДСВ, г. Пенза'!$D26</f>
        <v>0</v>
      </c>
      <c r="J26" s="125">
        <f>'Модульные кухни, столешницы'!AM21*'Кухни фабрики ДСВ, г. Пенза'!$D26</f>
        <v>0</v>
      </c>
      <c r="K26" s="125">
        <f>'Модульные кухни, столешницы'!AN21*'Кухни фабрики ДСВ, г. Пенза'!$D26</f>
        <v>0</v>
      </c>
      <c r="L26" s="125">
        <f>'Модульные кухни, столешницы'!AO21*'Кухни фабрики ДСВ, г. Пенза'!$D26</f>
        <v>0</v>
      </c>
      <c r="M26" s="125">
        <f>'Модульные кухни, столешницы'!AP21*'Кухни фабрики ДСВ, г. Пенза'!$D26</f>
        <v>0</v>
      </c>
      <c r="N26" s="125">
        <f>'Модульные кухни, столешницы'!AQ21*'Кухни фабрики ДСВ, г. Пенза'!$D26</f>
        <v>0</v>
      </c>
      <c r="O26" s="125">
        <f>'Модульные кухни, столешницы'!AR21*'Кухни фабрики ДСВ, г. Пенза'!$D26</f>
        <v>0</v>
      </c>
      <c r="P26" s="125">
        <f>'Модульные кухни, столешницы'!AS21*'Кухни фабрики ДСВ, г. Пенза'!$D26</f>
        <v>0</v>
      </c>
    </row>
    <row r="27" spans="1:16" x14ac:dyDescent="0.25">
      <c r="A27" s="120" t="str">
        <f>'Модульные кухни, столешницы'!A22</f>
        <v>Полка 500</v>
      </c>
      <c r="B27" s="121" t="str">
        <f>'Модульные кухни, столешницы'!B22</f>
        <v>ПЛК500</v>
      </c>
      <c r="C27" s="122"/>
      <c r="D27" s="123"/>
      <c r="E27" s="105"/>
      <c r="F27" s="125">
        <f>'Модульные кухни, столешницы'!AI22*'Кухни фабрики ДСВ, г. Пенза'!$D27</f>
        <v>0</v>
      </c>
      <c r="G27" s="125">
        <f>'Модульные кухни, столешницы'!AJ22*'Кухни фабрики ДСВ, г. Пенза'!$D27</f>
        <v>0</v>
      </c>
      <c r="H27" s="125">
        <f>'Модульные кухни, столешницы'!AK22*'Кухни фабрики ДСВ, г. Пенза'!$D27</f>
        <v>0</v>
      </c>
      <c r="I27" s="125">
        <f>'Модульные кухни, столешницы'!AL22*'Кухни фабрики ДСВ, г. Пенза'!$D27</f>
        <v>0</v>
      </c>
      <c r="J27" s="125">
        <f>'Модульные кухни, столешницы'!AM22*'Кухни фабрики ДСВ, г. Пенза'!$D27</f>
        <v>0</v>
      </c>
      <c r="K27" s="125">
        <f>'Модульные кухни, столешницы'!AN22*'Кухни фабрики ДСВ, г. Пенза'!$D27</f>
        <v>0</v>
      </c>
      <c r="L27" s="125">
        <f>'Модульные кухни, столешницы'!AO22*'Кухни фабрики ДСВ, г. Пенза'!$D27</f>
        <v>0</v>
      </c>
      <c r="M27" s="125">
        <f>'Модульные кухни, столешницы'!AP22*'Кухни фабрики ДСВ, г. Пенза'!$D27</f>
        <v>0</v>
      </c>
      <c r="N27" s="125">
        <f>'Модульные кухни, столешницы'!AQ22*'Кухни фабрики ДСВ, г. Пенза'!$D27</f>
        <v>0</v>
      </c>
      <c r="O27" s="125">
        <f>'Модульные кухни, столешницы'!AR22*'Кухни фабрики ДСВ, г. Пенза'!$D27</f>
        <v>0</v>
      </c>
      <c r="P27" s="125">
        <f>'Модульные кухни, столешницы'!AS22*'Кухни фабрики ДСВ, г. Пенза'!$D27</f>
        <v>0</v>
      </c>
    </row>
    <row r="28" spans="1:16" x14ac:dyDescent="0.25">
      <c r="A28" s="120" t="str">
        <f>'Модульные кухни, столешницы'!A23</f>
        <v>Полка 600</v>
      </c>
      <c r="B28" s="121" t="str">
        <f>'Модульные кухни, столешницы'!B23</f>
        <v>ПЛК600</v>
      </c>
      <c r="C28" s="122"/>
      <c r="D28" s="123"/>
      <c r="E28" s="105"/>
      <c r="F28" s="125">
        <f>'Модульные кухни, столешницы'!AI23*'Кухни фабрики ДСВ, г. Пенза'!$D28</f>
        <v>0</v>
      </c>
      <c r="G28" s="125">
        <f>'Модульные кухни, столешницы'!AJ23*'Кухни фабрики ДСВ, г. Пенза'!$D28</f>
        <v>0</v>
      </c>
      <c r="H28" s="125">
        <f>'Модульные кухни, столешницы'!AK23*'Кухни фабрики ДСВ, г. Пенза'!$D28</f>
        <v>0</v>
      </c>
      <c r="I28" s="125">
        <f>'Модульные кухни, столешницы'!AL23*'Кухни фабрики ДСВ, г. Пенза'!$D28</f>
        <v>0</v>
      </c>
      <c r="J28" s="125">
        <f>'Модульные кухни, столешницы'!AM23*'Кухни фабрики ДСВ, г. Пенза'!$D28</f>
        <v>0</v>
      </c>
      <c r="K28" s="125">
        <f>'Модульные кухни, столешницы'!AN23*'Кухни фабрики ДСВ, г. Пенза'!$D28</f>
        <v>0</v>
      </c>
      <c r="L28" s="125">
        <f>'Модульные кухни, столешницы'!AO23*'Кухни фабрики ДСВ, г. Пенза'!$D28</f>
        <v>0</v>
      </c>
      <c r="M28" s="125">
        <f>'Модульные кухни, столешницы'!AP23*'Кухни фабрики ДСВ, г. Пенза'!$D28</f>
        <v>0</v>
      </c>
      <c r="N28" s="125">
        <f>'Модульные кухни, столешницы'!AQ23*'Кухни фабрики ДСВ, г. Пенза'!$D28</f>
        <v>0</v>
      </c>
      <c r="O28" s="125">
        <f>'Модульные кухни, столешницы'!AR23*'Кухни фабрики ДСВ, г. Пенза'!$D28</f>
        <v>0</v>
      </c>
      <c r="P28" s="125">
        <f>'Модульные кухни, столешницы'!AS23*'Кухни фабрики ДСВ, г. Пенза'!$D28</f>
        <v>0</v>
      </c>
    </row>
    <row r="29" spans="1:16" x14ac:dyDescent="0.25">
      <c r="A29" s="120" t="str">
        <f>'Модульные кухни, столешницы'!A24</f>
        <v>Полка 800</v>
      </c>
      <c r="B29" s="121" t="str">
        <f>'Модульные кухни, столешницы'!B24</f>
        <v>ПЛК800</v>
      </c>
      <c r="C29" s="122"/>
      <c r="D29" s="123"/>
      <c r="E29" s="105"/>
      <c r="F29" s="125">
        <f>'Модульные кухни, столешницы'!AI24*'Кухни фабрики ДСВ, г. Пенза'!$D29</f>
        <v>0</v>
      </c>
      <c r="G29" s="125">
        <f>'Модульные кухни, столешницы'!AJ24*'Кухни фабрики ДСВ, г. Пенза'!$D29</f>
        <v>0</v>
      </c>
      <c r="H29" s="125">
        <f>'Модульные кухни, столешницы'!AK24*'Кухни фабрики ДСВ, г. Пенза'!$D29</f>
        <v>0</v>
      </c>
      <c r="I29" s="125">
        <f>'Модульные кухни, столешницы'!AL24*'Кухни фабрики ДСВ, г. Пенза'!$D29</f>
        <v>0</v>
      </c>
      <c r="J29" s="125">
        <f>'Модульные кухни, столешницы'!AM24*'Кухни фабрики ДСВ, г. Пенза'!$D29</f>
        <v>0</v>
      </c>
      <c r="K29" s="125">
        <f>'Модульные кухни, столешницы'!AN24*'Кухни фабрики ДСВ, г. Пенза'!$D29</f>
        <v>0</v>
      </c>
      <c r="L29" s="125">
        <f>'Модульные кухни, столешницы'!AO24*'Кухни фабрики ДСВ, г. Пенза'!$D29</f>
        <v>0</v>
      </c>
      <c r="M29" s="125">
        <f>'Модульные кухни, столешницы'!AP24*'Кухни фабрики ДСВ, г. Пенза'!$D29</f>
        <v>0</v>
      </c>
      <c r="N29" s="125">
        <f>'Модульные кухни, столешницы'!AQ24*'Кухни фабрики ДСВ, г. Пенза'!$D29</f>
        <v>0</v>
      </c>
      <c r="O29" s="125">
        <f>'Модульные кухни, столешницы'!AR24*'Кухни фабрики ДСВ, г. Пенза'!$D29</f>
        <v>0</v>
      </c>
      <c r="P29" s="125">
        <f>'Модульные кухни, столешницы'!AS24*'Кухни фабрики ДСВ, г. Пенза'!$D29</f>
        <v>0</v>
      </c>
    </row>
    <row r="30" spans="1:16" x14ac:dyDescent="0.25">
      <c r="A30" s="120" t="str">
        <f>'Модульные кухни, столешницы'!A25</f>
        <v>Стол с нишей под духовку 600</v>
      </c>
      <c r="B30" s="121" t="str">
        <f>'Модульные кухни, столешницы'!B25</f>
        <v>СН 600</v>
      </c>
      <c r="C30" s="122"/>
      <c r="D30" s="123"/>
      <c r="E30" s="105"/>
      <c r="F30" s="125">
        <f>'Модульные кухни, столешницы'!AI25*'Кухни фабрики ДСВ, г. Пенза'!$D30</f>
        <v>0</v>
      </c>
      <c r="G30" s="125">
        <f>'Модульные кухни, столешницы'!AJ25*'Кухни фабрики ДСВ, г. Пенза'!$D30</f>
        <v>0</v>
      </c>
      <c r="H30" s="125">
        <f>'Модульные кухни, столешницы'!AK25*'Кухни фабрики ДСВ, г. Пенза'!$D30</f>
        <v>0</v>
      </c>
      <c r="I30" s="125">
        <f>'Модульные кухни, столешницы'!AL25*'Кухни фабрики ДСВ, г. Пенза'!$D30</f>
        <v>0</v>
      </c>
      <c r="J30" s="125">
        <f>'Модульные кухни, столешницы'!AM25*'Кухни фабрики ДСВ, г. Пенза'!$D30</f>
        <v>0</v>
      </c>
      <c r="K30" s="125">
        <f>'Модульные кухни, столешницы'!AN25*'Кухни фабрики ДСВ, г. Пенза'!$D30</f>
        <v>0</v>
      </c>
      <c r="L30" s="125">
        <f>'Модульные кухни, столешницы'!AO25*'Кухни фабрики ДСВ, г. Пенза'!$D30</f>
        <v>0</v>
      </c>
      <c r="M30" s="125">
        <f>'Модульные кухни, столешницы'!AP25*'Кухни фабрики ДСВ, г. Пенза'!$D30</f>
        <v>0</v>
      </c>
      <c r="N30" s="125">
        <f>'Модульные кухни, столешницы'!AQ25*'Кухни фабрики ДСВ, г. Пенза'!$D30</f>
        <v>0</v>
      </c>
      <c r="O30" s="125">
        <f>'Модульные кухни, столешницы'!AR25*'Кухни фабрики ДСВ, г. Пенза'!$D30</f>
        <v>0</v>
      </c>
      <c r="P30" s="125">
        <f>'Модульные кухни, столешницы'!AS25*'Кухни фабрики ДСВ, г. Пенза'!$D30</f>
        <v>0</v>
      </c>
    </row>
    <row r="31" spans="1:16" x14ac:dyDescent="0.25">
      <c r="A31" s="120" t="str">
        <f>'Модульные кухни, столешницы'!A26</f>
        <v>Шкаф верхний торцевой угловой 400</v>
      </c>
      <c r="B31" s="121" t="str">
        <f>'Модульные кухни, столешницы'!B26</f>
        <v>ПТ 400</v>
      </c>
      <c r="C31" s="122"/>
      <c r="D31" s="123"/>
      <c r="E31" s="105"/>
      <c r="F31" s="125">
        <f>'Модульные кухни, столешницы'!AI26*'Кухни фабрики ДСВ, г. Пенза'!$D31</f>
        <v>0</v>
      </c>
      <c r="G31" s="125">
        <f>'Модульные кухни, столешницы'!AJ26*'Кухни фабрики ДСВ, г. Пенза'!$D31</f>
        <v>0</v>
      </c>
      <c r="H31" s="125">
        <f>'Модульные кухни, столешницы'!AK26*'Кухни фабрики ДСВ, г. Пенза'!$D31</f>
        <v>0</v>
      </c>
      <c r="I31" s="125">
        <f>'Модульные кухни, столешницы'!AL26*'Кухни фабрики ДСВ, г. Пенза'!$D31</f>
        <v>0</v>
      </c>
      <c r="J31" s="125">
        <f>'Модульные кухни, столешницы'!AM26*'Кухни фабрики ДСВ, г. Пенза'!$D31</f>
        <v>0</v>
      </c>
      <c r="K31" s="125">
        <f>'Модульные кухни, столешницы'!AN26*'Кухни фабрики ДСВ, г. Пенза'!$D31</f>
        <v>0</v>
      </c>
      <c r="L31" s="125">
        <f>'Модульные кухни, столешницы'!AO26*'Кухни фабрики ДСВ, г. Пенза'!$D31</f>
        <v>0</v>
      </c>
      <c r="M31" s="125">
        <f>'Модульные кухни, столешницы'!AP26*'Кухни фабрики ДСВ, г. Пенза'!$D31</f>
        <v>0</v>
      </c>
      <c r="N31" s="125">
        <f>'Модульные кухни, столешницы'!AQ26*'Кухни фабрики ДСВ, г. Пенза'!$D31</f>
        <v>0</v>
      </c>
      <c r="O31" s="125">
        <f>'Модульные кухни, столешницы'!AR26*'Кухни фабрики ДСВ, г. Пенза'!$D31</f>
        <v>0</v>
      </c>
      <c r="P31" s="125">
        <f>'Модульные кухни, столешницы'!AS26*'Кухни фабрики ДСВ, г. Пенза'!$D31</f>
        <v>0</v>
      </c>
    </row>
    <row r="32" spans="1:16" x14ac:dyDescent="0.25">
      <c r="A32" s="120" t="str">
        <f>'Модульные кухни, столешницы'!A27</f>
        <v xml:space="preserve">Шкаф верхний полка угловая 300 </v>
      </c>
      <c r="B32" s="121" t="str">
        <f>'Модульные кухни, столешницы'!B27</f>
        <v>ПТУ 300</v>
      </c>
      <c r="C32" s="122"/>
      <c r="D32" s="123"/>
      <c r="E32" s="105"/>
      <c r="F32" s="125">
        <f>'Модульные кухни, столешницы'!AI27*'Кухни фабрики ДСВ, г. Пенза'!$D32</f>
        <v>0</v>
      </c>
      <c r="G32" s="125">
        <f>'Модульные кухни, столешницы'!AJ27*'Кухни фабрики ДСВ, г. Пенза'!$D32</f>
        <v>0</v>
      </c>
      <c r="H32" s="125">
        <f>'Модульные кухни, столешницы'!AK27*'Кухни фабрики ДСВ, г. Пенза'!$D32</f>
        <v>0</v>
      </c>
      <c r="I32" s="125">
        <f>'Модульные кухни, столешницы'!AL27*'Кухни фабрики ДСВ, г. Пенза'!$D32</f>
        <v>0</v>
      </c>
      <c r="J32" s="125">
        <f>'Модульные кухни, столешницы'!AM27*'Кухни фабрики ДСВ, г. Пенза'!$D32</f>
        <v>0</v>
      </c>
      <c r="K32" s="125">
        <f>'Модульные кухни, столешницы'!AN27*'Кухни фабрики ДСВ, г. Пенза'!$D32</f>
        <v>0</v>
      </c>
      <c r="L32" s="125">
        <f>'Модульные кухни, столешницы'!AO27*'Кухни фабрики ДСВ, г. Пенза'!$D32</f>
        <v>0</v>
      </c>
      <c r="M32" s="125">
        <f>'Модульные кухни, столешницы'!AP27*'Кухни фабрики ДСВ, г. Пенза'!$D32</f>
        <v>0</v>
      </c>
      <c r="N32" s="125">
        <f>'Модульные кухни, столешницы'!AQ27*'Кухни фабрики ДСВ, г. Пенза'!$D32</f>
        <v>0</v>
      </c>
      <c r="O32" s="125">
        <f>'Модульные кухни, столешницы'!AR27*'Кухни фабрики ДСВ, г. Пенза'!$D32</f>
        <v>0</v>
      </c>
      <c r="P32" s="125">
        <f>'Модульные кухни, столешницы'!AS27*'Кухни фабрики ДСВ, г. Пенза'!$D32</f>
        <v>0</v>
      </c>
    </row>
    <row r="33" spans="1:16" x14ac:dyDescent="0.25">
      <c r="A33" s="120" t="str">
        <f>'Модульные кухни, столешницы'!A28</f>
        <v>Шкаф верхний стекло 300</v>
      </c>
      <c r="B33" s="121" t="str">
        <f>'Модульные кухни, столешницы'!B28</f>
        <v>ПС 300</v>
      </c>
      <c r="C33" s="122"/>
      <c r="D33" s="123"/>
      <c r="E33" s="105"/>
      <c r="F33" s="125">
        <f>'Модульные кухни, столешницы'!AI28*'Кухни фабрики ДСВ, г. Пенза'!$D33</f>
        <v>0</v>
      </c>
      <c r="G33" s="125">
        <f>'Модульные кухни, столешницы'!AJ28*'Кухни фабрики ДСВ, г. Пенза'!$D33</f>
        <v>0</v>
      </c>
      <c r="H33" s="125">
        <f>'Модульные кухни, столешницы'!AK28*'Кухни фабрики ДСВ, г. Пенза'!$D33</f>
        <v>0</v>
      </c>
      <c r="I33" s="125">
        <f>'Модульные кухни, столешницы'!AL28*'Кухни фабрики ДСВ, г. Пенза'!$D33</f>
        <v>0</v>
      </c>
      <c r="J33" s="125">
        <f>'Модульные кухни, столешницы'!AM28*'Кухни фабрики ДСВ, г. Пенза'!$D33</f>
        <v>0</v>
      </c>
      <c r="K33" s="125">
        <f>'Модульные кухни, столешницы'!AN28*'Кухни фабрики ДСВ, г. Пенза'!$D33</f>
        <v>0</v>
      </c>
      <c r="L33" s="125">
        <f>'Модульные кухни, столешницы'!AO28*'Кухни фабрики ДСВ, г. Пенза'!$D33</f>
        <v>0</v>
      </c>
      <c r="M33" s="125">
        <f>'Модульные кухни, столешницы'!AP28*'Кухни фабрики ДСВ, г. Пенза'!$D33</f>
        <v>0</v>
      </c>
      <c r="N33" s="125">
        <f>'Модульные кухни, столешницы'!AQ28*'Кухни фабрики ДСВ, г. Пенза'!$D33</f>
        <v>0</v>
      </c>
      <c r="O33" s="125">
        <f>'Модульные кухни, столешницы'!AR28*'Кухни фабрики ДСВ, г. Пенза'!$D33</f>
        <v>0</v>
      </c>
      <c r="P33" s="125">
        <f>'Модульные кухни, столешницы'!AS28*'Кухни фабрики ДСВ, г. Пенза'!$D33</f>
        <v>0</v>
      </c>
    </row>
    <row r="34" spans="1:16" x14ac:dyDescent="0.25">
      <c r="A34" s="120" t="str">
        <f>'Модульные кухни, столешницы'!A29</f>
        <v>Шкаф верхний стекло 400</v>
      </c>
      <c r="B34" s="121" t="str">
        <f>'Модульные кухни, столешницы'!B29</f>
        <v>ПС 400</v>
      </c>
      <c r="C34" s="122"/>
      <c r="D34" s="123"/>
      <c r="E34" s="105"/>
      <c r="F34" s="125">
        <f>'Модульные кухни, столешницы'!AI29*'Кухни фабрики ДСВ, г. Пенза'!$D34</f>
        <v>0</v>
      </c>
      <c r="G34" s="125">
        <f>'Модульные кухни, столешницы'!AJ29*'Кухни фабрики ДСВ, г. Пенза'!$D34</f>
        <v>0</v>
      </c>
      <c r="H34" s="125">
        <f>'Модульные кухни, столешницы'!AK29*'Кухни фабрики ДСВ, г. Пенза'!$D34</f>
        <v>0</v>
      </c>
      <c r="I34" s="125">
        <f>'Модульные кухни, столешницы'!AL29*'Кухни фабрики ДСВ, г. Пенза'!$D34</f>
        <v>0</v>
      </c>
      <c r="J34" s="125">
        <f>'Модульные кухни, столешницы'!AM29*'Кухни фабрики ДСВ, г. Пенза'!$D34</f>
        <v>0</v>
      </c>
      <c r="K34" s="125">
        <f>'Модульные кухни, столешницы'!AN29*'Кухни фабрики ДСВ, г. Пенза'!$D34</f>
        <v>0</v>
      </c>
      <c r="L34" s="125">
        <f>'Модульные кухни, столешницы'!AO29*'Кухни фабрики ДСВ, г. Пенза'!$D34</f>
        <v>0</v>
      </c>
      <c r="M34" s="125">
        <f>'Модульные кухни, столешницы'!AP29*'Кухни фабрики ДСВ, г. Пенза'!$D34</f>
        <v>0</v>
      </c>
      <c r="N34" s="125">
        <f>'Модульные кухни, столешницы'!AQ29*'Кухни фабрики ДСВ, г. Пенза'!$D34</f>
        <v>0</v>
      </c>
      <c r="O34" s="125">
        <f>'Модульные кухни, столешницы'!AR29*'Кухни фабрики ДСВ, г. Пенза'!$D34</f>
        <v>0</v>
      </c>
      <c r="P34" s="125">
        <f>'Модульные кухни, столешницы'!AS29*'Кухни фабрики ДСВ, г. Пенза'!$D34</f>
        <v>0</v>
      </c>
    </row>
    <row r="35" spans="1:16" x14ac:dyDescent="0.25">
      <c r="A35" s="120" t="str">
        <f>'Модульные кухни, столешницы'!A30</f>
        <v>Шкаф верхний стекло 600</v>
      </c>
      <c r="B35" s="121" t="str">
        <f>'Модульные кухни, столешницы'!B30</f>
        <v>ПС 600</v>
      </c>
      <c r="C35" s="122"/>
      <c r="D35" s="123"/>
      <c r="E35" s="105"/>
      <c r="F35" s="125">
        <f>'Модульные кухни, столешницы'!AI30*'Кухни фабрики ДСВ, г. Пенза'!$D35</f>
        <v>0</v>
      </c>
      <c r="G35" s="125">
        <f>'Модульные кухни, столешницы'!AJ30*'Кухни фабрики ДСВ, г. Пенза'!$D35</f>
        <v>0</v>
      </c>
      <c r="H35" s="125">
        <f>'Модульные кухни, столешницы'!AK30*'Кухни фабрики ДСВ, г. Пенза'!$D35</f>
        <v>0</v>
      </c>
      <c r="I35" s="125">
        <f>'Модульные кухни, столешницы'!AL30*'Кухни фабрики ДСВ, г. Пенза'!$D35</f>
        <v>0</v>
      </c>
      <c r="J35" s="125">
        <f>'Модульные кухни, столешницы'!AM30*'Кухни фабрики ДСВ, г. Пенза'!$D35</f>
        <v>0</v>
      </c>
      <c r="K35" s="125">
        <f>'Модульные кухни, столешницы'!AN30*'Кухни фабрики ДСВ, г. Пенза'!$D35</f>
        <v>0</v>
      </c>
      <c r="L35" s="125">
        <f>'Модульные кухни, столешницы'!AO30*'Кухни фабрики ДСВ, г. Пенза'!$D35</f>
        <v>0</v>
      </c>
      <c r="M35" s="125">
        <f>'Модульные кухни, столешницы'!AP30*'Кухни фабрики ДСВ, г. Пенза'!$D35</f>
        <v>0</v>
      </c>
      <c r="N35" s="125">
        <f>'Модульные кухни, столешницы'!AQ30*'Кухни фабрики ДСВ, г. Пенза'!$D35</f>
        <v>0</v>
      </c>
      <c r="O35" s="125">
        <f>'Модульные кухни, столешницы'!AR30*'Кухни фабрики ДСВ, г. Пенза'!$D35</f>
        <v>0</v>
      </c>
      <c r="P35" s="125">
        <f>'Модульные кухни, столешницы'!AS30*'Кухни фабрики ДСВ, г. Пенза'!$D35</f>
        <v>0</v>
      </c>
    </row>
    <row r="36" spans="1:16" x14ac:dyDescent="0.25">
      <c r="A36" s="120" t="str">
        <f>'Модульные кухни, столешницы'!A31</f>
        <v>Шкаф верхний стекло 800</v>
      </c>
      <c r="B36" s="121" t="str">
        <f>'Модульные кухни, столешницы'!B31</f>
        <v>ПС 800</v>
      </c>
      <c r="C36" s="122"/>
      <c r="D36" s="123"/>
      <c r="E36" s="105"/>
      <c r="F36" s="125">
        <f>'Модульные кухни, столешницы'!AI31*'Кухни фабрики ДСВ, г. Пенза'!$D36</f>
        <v>0</v>
      </c>
      <c r="G36" s="125">
        <f>'Модульные кухни, столешницы'!AJ31*'Кухни фабрики ДСВ, г. Пенза'!$D36</f>
        <v>0</v>
      </c>
      <c r="H36" s="125">
        <f>'Модульные кухни, столешницы'!AK31*'Кухни фабрики ДСВ, г. Пенза'!$D36</f>
        <v>0</v>
      </c>
      <c r="I36" s="125">
        <f>'Модульные кухни, столешницы'!AL31*'Кухни фабрики ДСВ, г. Пенза'!$D36</f>
        <v>0</v>
      </c>
      <c r="J36" s="125">
        <f>'Модульные кухни, столешницы'!AM31*'Кухни фабрики ДСВ, г. Пенза'!$D36</f>
        <v>0</v>
      </c>
      <c r="K36" s="125">
        <f>'Модульные кухни, столешницы'!AN31*'Кухни фабрики ДСВ, г. Пенза'!$D36</f>
        <v>0</v>
      </c>
      <c r="L36" s="125">
        <f>'Модульные кухни, столешницы'!AO31*'Кухни фабрики ДСВ, г. Пенза'!$D36</f>
        <v>0</v>
      </c>
      <c r="M36" s="125">
        <f>'Модульные кухни, столешницы'!AP31*'Кухни фабрики ДСВ, г. Пенза'!$D36</f>
        <v>0</v>
      </c>
      <c r="N36" s="125">
        <f>'Модульные кухни, столешницы'!AQ31*'Кухни фабрики ДСВ, г. Пенза'!$D36</f>
        <v>0</v>
      </c>
      <c r="O36" s="125">
        <f>'Модульные кухни, столешницы'!AR31*'Кухни фабрики ДСВ, г. Пенза'!$D36</f>
        <v>0</v>
      </c>
      <c r="P36" s="125">
        <f>'Модульные кухни, столешницы'!AS31*'Кухни фабрики ДСВ, г. Пенза'!$D36</f>
        <v>0</v>
      </c>
    </row>
    <row r="37" spans="1:16" x14ac:dyDescent="0.25">
      <c r="A37" s="120" t="str">
        <f>'Модульные кухни, столешницы'!A32</f>
        <v>Шкаф верхний угловой стек.  550*500</v>
      </c>
      <c r="B37" s="121" t="str">
        <f>'Модульные кухни, столешницы'!B32</f>
        <v>ПУС 550*550</v>
      </c>
      <c r="C37" s="122"/>
      <c r="D37" s="123"/>
      <c r="E37" s="105"/>
      <c r="F37" s="125">
        <f>'Модульные кухни, столешницы'!AI32*'Кухни фабрики ДСВ, г. Пенза'!$D37</f>
        <v>0</v>
      </c>
      <c r="G37" s="125">
        <f>'Модульные кухни, столешницы'!AJ32*'Кухни фабрики ДСВ, г. Пенза'!$D37</f>
        <v>0</v>
      </c>
      <c r="H37" s="125">
        <f>'Модульные кухни, столешницы'!AK32*'Кухни фабрики ДСВ, г. Пенза'!$D37</f>
        <v>0</v>
      </c>
      <c r="I37" s="125">
        <f>'Модульные кухни, столешницы'!AL32*'Кухни фабрики ДСВ, г. Пенза'!$D37</f>
        <v>0</v>
      </c>
      <c r="J37" s="125">
        <f>'Модульные кухни, столешницы'!AM32*'Кухни фабрики ДСВ, г. Пенза'!$D37</f>
        <v>0</v>
      </c>
      <c r="K37" s="125">
        <f>'Модульные кухни, столешницы'!AN32*'Кухни фабрики ДСВ, г. Пенза'!$D37</f>
        <v>0</v>
      </c>
      <c r="L37" s="125">
        <f>'Модульные кухни, столешницы'!AO32*'Кухни фабрики ДСВ, г. Пенза'!$D37</f>
        <v>0</v>
      </c>
      <c r="M37" s="125">
        <f>'Модульные кухни, столешницы'!AP32*'Кухни фабрики ДСВ, г. Пенза'!$D37</f>
        <v>0</v>
      </c>
      <c r="N37" s="125">
        <f>'Модульные кухни, столешницы'!AQ32*'Кухни фабрики ДСВ, г. Пенза'!$D37</f>
        <v>0</v>
      </c>
      <c r="O37" s="125">
        <f>'Модульные кухни, столешницы'!AR32*'Кухни фабрики ДСВ, г. Пенза'!$D37</f>
        <v>0</v>
      </c>
      <c r="P37" s="125">
        <f>'Модульные кухни, столешницы'!AS32*'Кухни фабрики ДСВ, г. Пенза'!$D37</f>
        <v>0</v>
      </c>
    </row>
    <row r="38" spans="1:16" x14ac:dyDescent="0.25">
      <c r="A38" s="120" t="str">
        <f>'Модульные кухни, столешницы'!A33</f>
        <v>Шкаф верхний угловой 600*600</v>
      </c>
      <c r="B38" s="121" t="str">
        <f>'Модульные кухни, столешницы'!B33</f>
        <v>ПУ 600*600</v>
      </c>
      <c r="C38" s="122"/>
      <c r="D38" s="123"/>
      <c r="E38" s="105"/>
      <c r="F38" s="125">
        <f>'Модульные кухни, столешницы'!AI33*'Кухни фабрики ДСВ, г. Пенза'!$D38</f>
        <v>0</v>
      </c>
      <c r="G38" s="125">
        <f>'Модульные кухни, столешницы'!AJ33*'Кухни фабрики ДСВ, г. Пенза'!$D38</f>
        <v>0</v>
      </c>
      <c r="H38" s="125">
        <f>'Модульные кухни, столешницы'!AK33*'Кухни фабрики ДСВ, г. Пенза'!$D38</f>
        <v>0</v>
      </c>
      <c r="I38" s="125">
        <f>'Модульные кухни, столешницы'!AL33*'Кухни фабрики ДСВ, г. Пенза'!$D38</f>
        <v>0</v>
      </c>
      <c r="J38" s="125">
        <f>'Модульные кухни, столешницы'!AM33*'Кухни фабрики ДСВ, г. Пенза'!$D38</f>
        <v>0</v>
      </c>
      <c r="K38" s="125">
        <f>'Модульные кухни, столешницы'!AN33*'Кухни фабрики ДСВ, г. Пенза'!$D38</f>
        <v>0</v>
      </c>
      <c r="L38" s="125">
        <f>'Модульные кухни, столешницы'!AO33*'Кухни фабрики ДСВ, г. Пенза'!$D38</f>
        <v>0</v>
      </c>
      <c r="M38" s="125">
        <f>'Модульные кухни, столешницы'!AP33*'Кухни фабрики ДСВ, г. Пенза'!$D38</f>
        <v>0</v>
      </c>
      <c r="N38" s="125">
        <f>'Модульные кухни, столешницы'!AQ33*'Кухни фабрики ДСВ, г. Пенза'!$D38</f>
        <v>0</v>
      </c>
      <c r="O38" s="125">
        <f>'Модульные кухни, столешницы'!AR33*'Кухни фабрики ДСВ, г. Пенза'!$D38</f>
        <v>0</v>
      </c>
      <c r="P38" s="125">
        <f>'Модульные кухни, столешницы'!AS33*'Кухни фабрики ДСВ, г. Пенза'!$D38</f>
        <v>0</v>
      </c>
    </row>
    <row r="39" spans="1:16" x14ac:dyDescent="0.25">
      <c r="A39" s="120" t="str">
        <f>'Модульные кухни, столешницы'!A34</f>
        <v>Шкаф верхний угловой  550*500</v>
      </c>
      <c r="B39" s="121" t="str">
        <f>'Модульные кухни, столешницы'!B34</f>
        <v xml:space="preserve">ПУ 550*550 </v>
      </c>
      <c r="C39" s="122"/>
      <c r="D39" s="123"/>
      <c r="E39" s="105"/>
      <c r="F39" s="125">
        <f>'Модульные кухни, столешницы'!AI34*'Кухни фабрики ДСВ, г. Пенза'!$D39</f>
        <v>0</v>
      </c>
      <c r="G39" s="125">
        <f>'Модульные кухни, столешницы'!AJ34*'Кухни фабрики ДСВ, г. Пенза'!$D39</f>
        <v>0</v>
      </c>
      <c r="H39" s="125">
        <f>'Модульные кухни, столешницы'!AK34*'Кухни фабрики ДСВ, г. Пенза'!$D39</f>
        <v>0</v>
      </c>
      <c r="I39" s="125">
        <f>'Модульные кухни, столешницы'!AL34*'Кухни фабрики ДСВ, г. Пенза'!$D39</f>
        <v>0</v>
      </c>
      <c r="J39" s="125">
        <f>'Модульные кухни, столешницы'!AM34*'Кухни фабрики ДСВ, г. Пенза'!$D39</f>
        <v>0</v>
      </c>
      <c r="K39" s="125">
        <f>'Модульные кухни, столешницы'!AN34*'Кухни фабрики ДСВ, г. Пенза'!$D39</f>
        <v>0</v>
      </c>
      <c r="L39" s="125">
        <f>'Модульные кухни, столешницы'!AO34*'Кухни фабрики ДСВ, г. Пенза'!$D39</f>
        <v>0</v>
      </c>
      <c r="M39" s="125">
        <f>'Модульные кухни, столешницы'!AP34*'Кухни фабрики ДСВ, г. Пенза'!$D39</f>
        <v>0</v>
      </c>
      <c r="N39" s="125">
        <f>'Модульные кухни, столешницы'!AQ34*'Кухни фабрики ДСВ, г. Пенза'!$D39</f>
        <v>0</v>
      </c>
      <c r="O39" s="125">
        <f>'Модульные кухни, столешницы'!AR34*'Кухни фабрики ДСВ, г. Пенза'!$D39</f>
        <v>0</v>
      </c>
      <c r="P39" s="125">
        <f>'Модульные кухни, столешницы'!AS34*'Кухни фабрики ДСВ, г. Пенза'!$D39</f>
        <v>0</v>
      </c>
    </row>
    <row r="40" spans="1:16" x14ac:dyDescent="0.25">
      <c r="A40" s="120" t="str">
        <f>'Модульные кухни, столешницы'!A35</f>
        <v>Шкаф нижний 850*300</v>
      </c>
      <c r="B40" s="121" t="str">
        <f>'Модульные кухни, столешницы'!B35</f>
        <v xml:space="preserve">С 300  </v>
      </c>
      <c r="C40" s="122"/>
      <c r="D40" s="123"/>
      <c r="E40" s="105"/>
      <c r="F40" s="125">
        <f>'Модульные кухни, столешницы'!AI35*'Кухни фабрики ДСВ, г. Пенза'!$D40</f>
        <v>0</v>
      </c>
      <c r="G40" s="125">
        <f>'Модульные кухни, столешницы'!AJ35*'Кухни фабрики ДСВ, г. Пенза'!$D40</f>
        <v>0</v>
      </c>
      <c r="H40" s="125">
        <f>'Модульные кухни, столешницы'!AK35*'Кухни фабрики ДСВ, г. Пенза'!$D40</f>
        <v>0</v>
      </c>
      <c r="I40" s="125">
        <f>'Модульные кухни, столешницы'!AL35*'Кухни фабрики ДСВ, г. Пенза'!$D40</f>
        <v>0</v>
      </c>
      <c r="J40" s="125">
        <f>'Модульные кухни, столешницы'!AM35*'Кухни фабрики ДСВ, г. Пенза'!$D40</f>
        <v>0</v>
      </c>
      <c r="K40" s="125">
        <f>'Модульные кухни, столешницы'!AN35*'Кухни фабрики ДСВ, г. Пенза'!$D40</f>
        <v>0</v>
      </c>
      <c r="L40" s="125">
        <f>'Модульные кухни, столешницы'!AO35*'Кухни фабрики ДСВ, г. Пенза'!$D40</f>
        <v>0</v>
      </c>
      <c r="M40" s="125">
        <f>'Модульные кухни, столешницы'!AP35*'Кухни фабрики ДСВ, г. Пенза'!$D40</f>
        <v>0</v>
      </c>
      <c r="N40" s="125">
        <f>'Модульные кухни, столешницы'!AQ35*'Кухни фабрики ДСВ, г. Пенза'!$D40</f>
        <v>0</v>
      </c>
      <c r="O40" s="125">
        <f>'Модульные кухни, столешницы'!AR35*'Кухни фабрики ДСВ, г. Пенза'!$D40</f>
        <v>0</v>
      </c>
      <c r="P40" s="125">
        <f>'Модульные кухни, столешницы'!AS35*'Кухни фабрики ДСВ, г. Пенза'!$D40</f>
        <v>0</v>
      </c>
    </row>
    <row r="41" spans="1:16" x14ac:dyDescent="0.25">
      <c r="A41" s="120" t="str">
        <f>'Модульные кухни, столешницы'!A36</f>
        <v>Шкаф нижний 850*400</v>
      </c>
      <c r="B41" s="121" t="str">
        <f>'Модульные кухни, столешницы'!B36</f>
        <v xml:space="preserve">С 400  </v>
      </c>
      <c r="C41" s="122"/>
      <c r="D41" s="123"/>
      <c r="E41" s="105"/>
      <c r="F41" s="125">
        <f>'Модульные кухни, столешницы'!AI36*'Кухни фабрики ДСВ, г. Пенза'!$D41</f>
        <v>0</v>
      </c>
      <c r="G41" s="125">
        <f>'Модульные кухни, столешницы'!AJ36*'Кухни фабрики ДСВ, г. Пенза'!$D41</f>
        <v>0</v>
      </c>
      <c r="H41" s="125">
        <f>'Модульные кухни, столешницы'!AK36*'Кухни фабрики ДСВ, г. Пенза'!$D41</f>
        <v>0</v>
      </c>
      <c r="I41" s="125">
        <f>'Модульные кухни, столешницы'!AL36*'Кухни фабрики ДСВ, г. Пенза'!$D41</f>
        <v>0</v>
      </c>
      <c r="J41" s="125">
        <f>'Модульные кухни, столешницы'!AM36*'Кухни фабрики ДСВ, г. Пенза'!$D41</f>
        <v>0</v>
      </c>
      <c r="K41" s="125">
        <f>'Модульные кухни, столешницы'!AN36*'Кухни фабрики ДСВ, г. Пенза'!$D41</f>
        <v>0</v>
      </c>
      <c r="L41" s="125">
        <f>'Модульные кухни, столешницы'!AO36*'Кухни фабрики ДСВ, г. Пенза'!$D41</f>
        <v>0</v>
      </c>
      <c r="M41" s="125">
        <f>'Модульные кухни, столешницы'!AP36*'Кухни фабрики ДСВ, г. Пенза'!$D41</f>
        <v>0</v>
      </c>
      <c r="N41" s="125">
        <f>'Модульные кухни, столешницы'!AQ36*'Кухни фабрики ДСВ, г. Пенза'!$D41</f>
        <v>0</v>
      </c>
      <c r="O41" s="125">
        <f>'Модульные кухни, столешницы'!AR36*'Кухни фабрики ДСВ, г. Пенза'!$D41</f>
        <v>0</v>
      </c>
      <c r="P41" s="125">
        <f>'Модульные кухни, столешницы'!AS36*'Кухни фабрики ДСВ, г. Пенза'!$D41</f>
        <v>0</v>
      </c>
    </row>
    <row r="42" spans="1:16" x14ac:dyDescent="0.25">
      <c r="A42" s="120" t="str">
        <f>'Модульные кухни, столешницы'!A37</f>
        <v>Шкаф нижний 850*450</v>
      </c>
      <c r="B42" s="121" t="str">
        <f>'Модульные кухни, столешницы'!B37</f>
        <v>С 450</v>
      </c>
      <c r="C42" s="122"/>
      <c r="D42" s="123"/>
      <c r="E42" s="105"/>
      <c r="F42" s="125">
        <f>'Модульные кухни, столешницы'!AI37*'Кухни фабрики ДСВ, г. Пенза'!$D42</f>
        <v>0</v>
      </c>
      <c r="G42" s="125">
        <f>'Модульные кухни, столешницы'!AJ37*'Кухни фабрики ДСВ, г. Пенза'!$D42</f>
        <v>0</v>
      </c>
      <c r="H42" s="125">
        <f>'Модульные кухни, столешницы'!AK37*'Кухни фабрики ДСВ, г. Пенза'!$D42</f>
        <v>0</v>
      </c>
      <c r="I42" s="125">
        <f>'Модульные кухни, столешницы'!AL37*'Кухни фабрики ДСВ, г. Пенза'!$D42</f>
        <v>0</v>
      </c>
      <c r="J42" s="125">
        <f>'Модульные кухни, столешницы'!AM37*'Кухни фабрики ДСВ, г. Пенза'!$D42</f>
        <v>0</v>
      </c>
      <c r="K42" s="125">
        <f>'Модульные кухни, столешницы'!AN37*'Кухни фабрики ДСВ, г. Пенза'!$D42</f>
        <v>0</v>
      </c>
      <c r="L42" s="125">
        <f>'Модульные кухни, столешницы'!AO37*'Кухни фабрики ДСВ, г. Пенза'!$D42</f>
        <v>0</v>
      </c>
      <c r="M42" s="125">
        <f>'Модульные кухни, столешницы'!AP37*'Кухни фабрики ДСВ, г. Пенза'!$D42</f>
        <v>0</v>
      </c>
      <c r="N42" s="125">
        <f>'Модульные кухни, столешницы'!AQ37*'Кухни фабрики ДСВ, г. Пенза'!$D42</f>
        <v>0</v>
      </c>
      <c r="O42" s="125">
        <f>'Модульные кухни, столешницы'!AR37*'Кухни фабрики ДСВ, г. Пенза'!$D42</f>
        <v>0</v>
      </c>
      <c r="P42" s="125">
        <f>'Модульные кухни, столешницы'!AS37*'Кухни фабрики ДСВ, г. Пенза'!$D42</f>
        <v>0</v>
      </c>
    </row>
    <row r="43" spans="1:16" x14ac:dyDescent="0.25">
      <c r="A43" s="120" t="str">
        <f>'Модульные кухни, столешницы'!A38</f>
        <v>Шкаф нижний 850*500</v>
      </c>
      <c r="B43" s="121" t="str">
        <f>'Модульные кухни, столешницы'!B38</f>
        <v xml:space="preserve">С 500  </v>
      </c>
      <c r="C43" s="122"/>
      <c r="D43" s="123"/>
      <c r="E43" s="105"/>
      <c r="F43" s="125">
        <f>'Модульные кухни, столешницы'!AI38*'Кухни фабрики ДСВ, г. Пенза'!$D43</f>
        <v>0</v>
      </c>
      <c r="G43" s="125">
        <f>'Модульные кухни, столешницы'!AJ38*'Кухни фабрики ДСВ, г. Пенза'!$D43</f>
        <v>0</v>
      </c>
      <c r="H43" s="125">
        <f>'Модульные кухни, столешницы'!AK38*'Кухни фабрики ДСВ, г. Пенза'!$D43</f>
        <v>0</v>
      </c>
      <c r="I43" s="125">
        <f>'Модульные кухни, столешницы'!AL38*'Кухни фабрики ДСВ, г. Пенза'!$D43</f>
        <v>0</v>
      </c>
      <c r="J43" s="125">
        <f>'Модульные кухни, столешницы'!AM38*'Кухни фабрики ДСВ, г. Пенза'!$D43</f>
        <v>0</v>
      </c>
      <c r="K43" s="125">
        <f>'Модульные кухни, столешницы'!AN38*'Кухни фабрики ДСВ, г. Пенза'!$D43</f>
        <v>0</v>
      </c>
      <c r="L43" s="125">
        <f>'Модульные кухни, столешницы'!AO38*'Кухни фабрики ДСВ, г. Пенза'!$D43</f>
        <v>0</v>
      </c>
      <c r="M43" s="125">
        <f>'Модульные кухни, столешницы'!AP38*'Кухни фабрики ДСВ, г. Пенза'!$D43</f>
        <v>0</v>
      </c>
      <c r="N43" s="125">
        <f>'Модульные кухни, столешницы'!AQ38*'Кухни фабрики ДСВ, г. Пенза'!$D43</f>
        <v>0</v>
      </c>
      <c r="O43" s="125">
        <f>'Модульные кухни, столешницы'!AR38*'Кухни фабрики ДСВ, г. Пенза'!$D43</f>
        <v>0</v>
      </c>
      <c r="P43" s="125">
        <f>'Модульные кухни, столешницы'!AS38*'Кухни фабрики ДСВ, г. Пенза'!$D43</f>
        <v>0</v>
      </c>
    </row>
    <row r="44" spans="1:16" x14ac:dyDescent="0.25">
      <c r="A44" s="120" t="str">
        <f>'Модульные кухни, столешницы'!A39</f>
        <v>Шкаф нижний 850*600</v>
      </c>
      <c r="B44" s="121" t="str">
        <f>'Модульные кухни, столешницы'!B39</f>
        <v>С 600</v>
      </c>
      <c r="C44" s="122"/>
      <c r="D44" s="123"/>
      <c r="E44" s="105"/>
      <c r="F44" s="125">
        <f>'Модульные кухни, столешницы'!AI39*'Кухни фабрики ДСВ, г. Пенза'!$D44</f>
        <v>0</v>
      </c>
      <c r="G44" s="125">
        <f>'Модульные кухни, столешницы'!AJ39*'Кухни фабрики ДСВ, г. Пенза'!$D44</f>
        <v>0</v>
      </c>
      <c r="H44" s="125">
        <f>'Модульные кухни, столешницы'!AK39*'Кухни фабрики ДСВ, г. Пенза'!$D44</f>
        <v>0</v>
      </c>
      <c r="I44" s="125">
        <f>'Модульные кухни, столешницы'!AL39*'Кухни фабрики ДСВ, г. Пенза'!$D44</f>
        <v>0</v>
      </c>
      <c r="J44" s="125">
        <f>'Модульные кухни, столешницы'!AM39*'Кухни фабрики ДСВ, г. Пенза'!$D44</f>
        <v>0</v>
      </c>
      <c r="K44" s="125">
        <f>'Модульные кухни, столешницы'!AN39*'Кухни фабрики ДСВ, г. Пенза'!$D44</f>
        <v>0</v>
      </c>
      <c r="L44" s="125">
        <f>'Модульные кухни, столешницы'!AO39*'Кухни фабрики ДСВ, г. Пенза'!$D44</f>
        <v>0</v>
      </c>
      <c r="M44" s="125">
        <f>'Модульные кухни, столешницы'!AP39*'Кухни фабрики ДСВ, г. Пенза'!$D44</f>
        <v>0</v>
      </c>
      <c r="N44" s="125">
        <f>'Модульные кухни, столешницы'!AQ39*'Кухни фабрики ДСВ, г. Пенза'!$D44</f>
        <v>0</v>
      </c>
      <c r="O44" s="125">
        <f>'Модульные кухни, столешницы'!AR39*'Кухни фабрики ДСВ, г. Пенза'!$D44</f>
        <v>0</v>
      </c>
      <c r="P44" s="125">
        <f>'Модульные кухни, столешницы'!AS39*'Кухни фабрики ДСВ, г. Пенза'!$D44</f>
        <v>0</v>
      </c>
    </row>
    <row r="45" spans="1:16" x14ac:dyDescent="0.25">
      <c r="A45" s="120" t="str">
        <f>'Модульные кухни, столешницы'!A40</f>
        <v>Шкаф нижний 850*600</v>
      </c>
      <c r="B45" s="121" t="str">
        <f>'Модульные кухни, столешницы'!B40</f>
        <v>С 601</v>
      </c>
      <c r="C45" s="122"/>
      <c r="D45" s="123"/>
      <c r="E45" s="105"/>
      <c r="F45" s="125">
        <f>'Модульные кухни, столешницы'!AI40*'Кухни фабрики ДСВ, г. Пенза'!$D45</f>
        <v>0</v>
      </c>
      <c r="G45" s="125">
        <f>'Модульные кухни, столешницы'!AJ40*'Кухни фабрики ДСВ, г. Пенза'!$D45</f>
        <v>0</v>
      </c>
      <c r="H45" s="125">
        <f>'Модульные кухни, столешницы'!AK40*'Кухни фабрики ДСВ, г. Пенза'!$D45</f>
        <v>0</v>
      </c>
      <c r="I45" s="125">
        <f>'Модульные кухни, столешницы'!AL40*'Кухни фабрики ДСВ, г. Пенза'!$D45</f>
        <v>0</v>
      </c>
      <c r="J45" s="125">
        <f>'Модульные кухни, столешницы'!AM40*'Кухни фабрики ДСВ, г. Пенза'!$D45</f>
        <v>0</v>
      </c>
      <c r="K45" s="125">
        <f>'Модульные кухни, столешницы'!AN40*'Кухни фабрики ДСВ, г. Пенза'!$D45</f>
        <v>0</v>
      </c>
      <c r="L45" s="125">
        <f>'Модульные кухни, столешницы'!AO40*'Кухни фабрики ДСВ, г. Пенза'!$D45</f>
        <v>0</v>
      </c>
      <c r="M45" s="125">
        <f>'Модульные кухни, столешницы'!AP40*'Кухни фабрики ДСВ, г. Пенза'!$D45</f>
        <v>0</v>
      </c>
      <c r="N45" s="125">
        <f>'Модульные кухни, столешницы'!AQ40*'Кухни фабрики ДСВ, г. Пенза'!$D45</f>
        <v>0</v>
      </c>
      <c r="O45" s="125">
        <f>'Модульные кухни, столешницы'!AR40*'Кухни фабрики ДСВ, г. Пенза'!$D45</f>
        <v>0</v>
      </c>
      <c r="P45" s="125">
        <f>'Модульные кухни, столешницы'!AS40*'Кухни фабрики ДСВ, г. Пенза'!$D45</f>
        <v>0</v>
      </c>
    </row>
    <row r="46" spans="1:16" x14ac:dyDescent="0.25">
      <c r="A46" s="120" t="str">
        <f>'Модульные кухни, столешницы'!A41</f>
        <v>Шкаф нижний 850*800</v>
      </c>
      <c r="B46" s="121" t="str">
        <f>'Модульные кухни, столешницы'!B41</f>
        <v>С 800</v>
      </c>
      <c r="C46" s="122"/>
      <c r="D46" s="123"/>
      <c r="E46" s="105"/>
      <c r="F46" s="125">
        <f>'Модульные кухни, столешницы'!AI41*'Кухни фабрики ДСВ, г. Пенза'!$D46</f>
        <v>0</v>
      </c>
      <c r="G46" s="125">
        <f>'Модульные кухни, столешницы'!AJ41*'Кухни фабрики ДСВ, г. Пенза'!$D46</f>
        <v>0</v>
      </c>
      <c r="H46" s="125">
        <f>'Модульные кухни, столешницы'!AK41*'Кухни фабрики ДСВ, г. Пенза'!$D46</f>
        <v>0</v>
      </c>
      <c r="I46" s="125">
        <f>'Модульные кухни, столешницы'!AL41*'Кухни фабрики ДСВ, г. Пенза'!$D46</f>
        <v>0</v>
      </c>
      <c r="J46" s="125">
        <f>'Модульные кухни, столешницы'!AM41*'Кухни фабрики ДСВ, г. Пенза'!$D46</f>
        <v>0</v>
      </c>
      <c r="K46" s="125">
        <f>'Модульные кухни, столешницы'!AN41*'Кухни фабрики ДСВ, г. Пенза'!$D46</f>
        <v>0</v>
      </c>
      <c r="L46" s="125">
        <f>'Модульные кухни, столешницы'!AO41*'Кухни фабрики ДСВ, г. Пенза'!$D46</f>
        <v>0</v>
      </c>
      <c r="M46" s="125">
        <f>'Модульные кухни, столешницы'!AP41*'Кухни фабрики ДСВ, г. Пенза'!$D46</f>
        <v>0</v>
      </c>
      <c r="N46" s="125">
        <f>'Модульные кухни, столешницы'!AQ41*'Кухни фабрики ДСВ, г. Пенза'!$D46</f>
        <v>0</v>
      </c>
      <c r="O46" s="125">
        <f>'Модульные кухни, столешницы'!AR41*'Кухни фабрики ДСВ, г. Пенза'!$D46</f>
        <v>0</v>
      </c>
      <c r="P46" s="125">
        <f>'Модульные кухни, столешницы'!AS41*'Кухни фабрики ДСВ, г. Пенза'!$D46</f>
        <v>0</v>
      </c>
    </row>
    <row r="47" spans="1:16" x14ac:dyDescent="0.25">
      <c r="A47" s="120" t="str">
        <f>'Модульные кухни, столешницы'!A42</f>
        <v>Шкаф нижний 850*1000</v>
      </c>
      <c r="B47" s="121" t="str">
        <f>'Модульные кухни, столешницы'!B42</f>
        <v>С 1000</v>
      </c>
      <c r="C47" s="122"/>
      <c r="D47" s="123"/>
      <c r="E47" s="105"/>
      <c r="F47" s="125">
        <f>'Модульные кухни, столешницы'!AI42*'Кухни фабрики ДСВ, г. Пенза'!$D47</f>
        <v>0</v>
      </c>
      <c r="G47" s="125">
        <f>'Модульные кухни, столешницы'!AJ42*'Кухни фабрики ДСВ, г. Пенза'!$D47</f>
        <v>0</v>
      </c>
      <c r="H47" s="125">
        <f>'Модульные кухни, столешницы'!AK42*'Кухни фабрики ДСВ, г. Пенза'!$D47</f>
        <v>0</v>
      </c>
      <c r="I47" s="125">
        <f>'Модульные кухни, столешницы'!AL42*'Кухни фабрики ДСВ, г. Пенза'!$D47</f>
        <v>0</v>
      </c>
      <c r="J47" s="125">
        <f>'Модульные кухни, столешницы'!AM42*'Кухни фабрики ДСВ, г. Пенза'!$D47</f>
        <v>0</v>
      </c>
      <c r="K47" s="125">
        <f>'Модульные кухни, столешницы'!AN42*'Кухни фабрики ДСВ, г. Пенза'!$D47</f>
        <v>0</v>
      </c>
      <c r="L47" s="125">
        <f>'Модульные кухни, столешницы'!AO42*'Кухни фабрики ДСВ, г. Пенза'!$D47</f>
        <v>0</v>
      </c>
      <c r="M47" s="125">
        <f>'Модульные кухни, столешницы'!AP42*'Кухни фабрики ДСВ, г. Пенза'!$D47</f>
        <v>0</v>
      </c>
      <c r="N47" s="125">
        <f>'Модульные кухни, столешницы'!AQ42*'Кухни фабрики ДСВ, г. Пенза'!$D47</f>
        <v>0</v>
      </c>
      <c r="O47" s="125">
        <f>'Модульные кухни, столешницы'!AR42*'Кухни фабрики ДСВ, г. Пенза'!$D47</f>
        <v>0</v>
      </c>
      <c r="P47" s="125">
        <f>'Модульные кухни, столешницы'!AS42*'Кухни фабрики ДСВ, г. Пенза'!$D47</f>
        <v>0</v>
      </c>
    </row>
    <row r="48" spans="1:16" x14ac:dyDescent="0.25">
      <c r="A48" s="120" t="str">
        <f>'Модульные кухни, столешницы'!A43</f>
        <v>Шкаф нижний (1 ящик) 850*400</v>
      </c>
      <c r="B48" s="121" t="str">
        <f>'Модульные кухни, столешницы'!B43</f>
        <v xml:space="preserve">С1Я 400  </v>
      </c>
      <c r="C48" s="122"/>
      <c r="D48" s="123"/>
      <c r="E48" s="105"/>
      <c r="F48" s="125">
        <f>'Модульные кухни, столешницы'!AI43*'Кухни фабрики ДСВ, г. Пенза'!$D48</f>
        <v>0</v>
      </c>
      <c r="G48" s="125">
        <f>'Модульные кухни, столешницы'!AJ43*'Кухни фабрики ДСВ, г. Пенза'!$D48</f>
        <v>0</v>
      </c>
      <c r="H48" s="125">
        <f>'Модульные кухни, столешницы'!AK43*'Кухни фабрики ДСВ, г. Пенза'!$D48</f>
        <v>0</v>
      </c>
      <c r="I48" s="125">
        <f>'Модульные кухни, столешницы'!AL43*'Кухни фабрики ДСВ, г. Пенза'!$D48</f>
        <v>0</v>
      </c>
      <c r="J48" s="125">
        <f>'Модульные кухни, столешницы'!AM43*'Кухни фабрики ДСВ, г. Пенза'!$D48</f>
        <v>0</v>
      </c>
      <c r="K48" s="125">
        <f>'Модульные кухни, столешницы'!AN43*'Кухни фабрики ДСВ, г. Пенза'!$D48</f>
        <v>0</v>
      </c>
      <c r="L48" s="125">
        <f>'Модульные кухни, столешницы'!AO43*'Кухни фабрики ДСВ, г. Пенза'!$D48</f>
        <v>0</v>
      </c>
      <c r="M48" s="125">
        <f>'Модульные кухни, столешницы'!AP43*'Кухни фабрики ДСВ, г. Пенза'!$D48</f>
        <v>0</v>
      </c>
      <c r="N48" s="125">
        <f>'Модульные кухни, столешницы'!AQ43*'Кухни фабрики ДСВ, г. Пенза'!$D48</f>
        <v>0</v>
      </c>
      <c r="O48" s="125">
        <f>'Модульные кухни, столешницы'!AR43*'Кухни фабрики ДСВ, г. Пенза'!$D48</f>
        <v>0</v>
      </c>
      <c r="P48" s="125">
        <f>'Модульные кухни, столешницы'!AS43*'Кухни фабрики ДСВ, г. Пенза'!$D48</f>
        <v>0</v>
      </c>
    </row>
    <row r="49" spans="1:16" x14ac:dyDescent="0.25">
      <c r="A49" s="120" t="str">
        <f>'Модульные кухни, столешницы'!A44</f>
        <v>Шкаф нижний (2 ящика) 850*600</v>
      </c>
      <c r="B49" s="121" t="str">
        <f>'Модульные кухни, столешницы'!B44</f>
        <v xml:space="preserve">С2Я 600  </v>
      </c>
      <c r="C49" s="122"/>
      <c r="D49" s="123"/>
      <c r="E49" s="105"/>
      <c r="F49" s="125">
        <f>'Модульные кухни, столешницы'!AI44*'Кухни фабрики ДСВ, г. Пенза'!$D49</f>
        <v>0</v>
      </c>
      <c r="G49" s="125">
        <f>'Модульные кухни, столешницы'!AJ44*'Кухни фабрики ДСВ, г. Пенза'!$D49</f>
        <v>0</v>
      </c>
      <c r="H49" s="125">
        <f>'Модульные кухни, столешницы'!AK44*'Кухни фабрики ДСВ, г. Пенза'!$D49</f>
        <v>0</v>
      </c>
      <c r="I49" s="125">
        <f>'Модульные кухни, столешницы'!AL44*'Кухни фабрики ДСВ, г. Пенза'!$D49</f>
        <v>0</v>
      </c>
      <c r="J49" s="125">
        <f>'Модульные кухни, столешницы'!AM44*'Кухни фабрики ДСВ, г. Пенза'!$D49</f>
        <v>0</v>
      </c>
      <c r="K49" s="125">
        <f>'Модульные кухни, столешницы'!AN44*'Кухни фабрики ДСВ, г. Пенза'!$D49</f>
        <v>0</v>
      </c>
      <c r="L49" s="125">
        <f>'Модульные кухни, столешницы'!AO44*'Кухни фабрики ДСВ, г. Пенза'!$D49</f>
        <v>0</v>
      </c>
      <c r="M49" s="125">
        <f>'Модульные кухни, столешницы'!AP44*'Кухни фабрики ДСВ, г. Пенза'!$D49</f>
        <v>0</v>
      </c>
      <c r="N49" s="125">
        <f>'Модульные кухни, столешницы'!AQ44*'Кухни фабрики ДСВ, г. Пенза'!$D49</f>
        <v>0</v>
      </c>
      <c r="O49" s="125">
        <f>'Модульные кухни, столешницы'!AR44*'Кухни фабрики ДСВ, г. Пенза'!$D49</f>
        <v>0</v>
      </c>
      <c r="P49" s="125">
        <f>'Модульные кухни, столешницы'!AS44*'Кухни фабрики ДСВ, г. Пенза'!$D49</f>
        <v>0</v>
      </c>
    </row>
    <row r="50" spans="1:16" x14ac:dyDescent="0.25">
      <c r="A50" s="120" t="str">
        <f>'Модульные кухни, столешницы'!A45</f>
        <v>Шкаф нижний(2 ящика) 850*800</v>
      </c>
      <c r="B50" s="121" t="str">
        <f>'Модульные кухни, столешницы'!B45</f>
        <v xml:space="preserve">С2Я 800  </v>
      </c>
      <c r="C50" s="122"/>
      <c r="D50" s="123"/>
      <c r="E50" s="105"/>
      <c r="F50" s="125">
        <f>'Модульные кухни, столешницы'!AI45*'Кухни фабрики ДСВ, г. Пенза'!$D50</f>
        <v>0</v>
      </c>
      <c r="G50" s="125">
        <f>'Модульные кухни, столешницы'!AJ45*'Кухни фабрики ДСВ, г. Пенза'!$D50</f>
        <v>0</v>
      </c>
      <c r="H50" s="125">
        <f>'Модульные кухни, столешницы'!AK45*'Кухни фабрики ДСВ, г. Пенза'!$D50</f>
        <v>0</v>
      </c>
      <c r="I50" s="125">
        <f>'Модульные кухни, столешницы'!AL45*'Кухни фабрики ДСВ, г. Пенза'!$D50</f>
        <v>0</v>
      </c>
      <c r="J50" s="125">
        <f>'Модульные кухни, столешницы'!AM45*'Кухни фабрики ДСВ, г. Пенза'!$D50</f>
        <v>0</v>
      </c>
      <c r="K50" s="125">
        <f>'Модульные кухни, столешницы'!AN45*'Кухни фабрики ДСВ, г. Пенза'!$D50</f>
        <v>0</v>
      </c>
      <c r="L50" s="125">
        <f>'Модульные кухни, столешницы'!AO45*'Кухни фабрики ДСВ, г. Пенза'!$D50</f>
        <v>0</v>
      </c>
      <c r="M50" s="125">
        <f>'Модульные кухни, столешницы'!AP45*'Кухни фабрики ДСВ, г. Пенза'!$D50</f>
        <v>0</v>
      </c>
      <c r="N50" s="125">
        <f>'Модульные кухни, столешницы'!AQ45*'Кухни фабрики ДСВ, г. Пенза'!$D50</f>
        <v>0</v>
      </c>
      <c r="O50" s="125">
        <f>'Модульные кухни, столешницы'!AR45*'Кухни фабрики ДСВ, г. Пенза'!$D50</f>
        <v>0</v>
      </c>
      <c r="P50" s="125">
        <f>'Модульные кухни, столешницы'!AS45*'Кухни фабрики ДСВ, г. Пенза'!$D50</f>
        <v>0</v>
      </c>
    </row>
    <row r="51" spans="1:16" x14ac:dyDescent="0.25">
      <c r="A51" s="120" t="str">
        <f>'Модульные кухни, столешницы'!A46</f>
        <v>Шкаф нижний комод (2 ящика) 850*400</v>
      </c>
      <c r="B51" s="121" t="str">
        <f>'Модульные кухни, столешницы'!B46</f>
        <v>СК2 400</v>
      </c>
      <c r="C51" s="122"/>
      <c r="D51" s="123"/>
      <c r="E51" s="105"/>
      <c r="F51" s="125">
        <f>'Модульные кухни, столешницы'!AI46*'Кухни фабрики ДСВ, г. Пенза'!$D51</f>
        <v>0</v>
      </c>
      <c r="G51" s="125">
        <f>'Модульные кухни, столешницы'!AJ46*'Кухни фабрики ДСВ, г. Пенза'!$D51</f>
        <v>0</v>
      </c>
      <c r="H51" s="125">
        <f>'Модульные кухни, столешницы'!AK46*'Кухни фабрики ДСВ, г. Пенза'!$D51</f>
        <v>0</v>
      </c>
      <c r="I51" s="125">
        <f>'Модульные кухни, столешницы'!AL46*'Кухни фабрики ДСВ, г. Пенза'!$D51</f>
        <v>0</v>
      </c>
      <c r="J51" s="125">
        <f>'Модульные кухни, столешницы'!AM46*'Кухни фабрики ДСВ, г. Пенза'!$D51</f>
        <v>0</v>
      </c>
      <c r="K51" s="125">
        <f>'Модульные кухни, столешницы'!AN46*'Кухни фабрики ДСВ, г. Пенза'!$D51</f>
        <v>0</v>
      </c>
      <c r="L51" s="125">
        <f>'Модульные кухни, столешницы'!AO46*'Кухни фабрики ДСВ, г. Пенза'!$D51</f>
        <v>0</v>
      </c>
      <c r="M51" s="125">
        <f>'Модульные кухни, столешницы'!AP46*'Кухни фабрики ДСВ, г. Пенза'!$D51</f>
        <v>0</v>
      </c>
      <c r="N51" s="125">
        <f>'Модульные кухни, столешницы'!AQ46*'Кухни фабрики ДСВ, г. Пенза'!$D51</f>
        <v>0</v>
      </c>
      <c r="O51" s="125">
        <f>'Модульные кухни, столешницы'!AR46*'Кухни фабрики ДСВ, г. Пенза'!$D51</f>
        <v>0</v>
      </c>
      <c r="P51" s="125">
        <f>'Модульные кухни, столешницы'!AS46*'Кухни фабрики ДСВ, г. Пенза'!$D51</f>
        <v>0</v>
      </c>
    </row>
    <row r="52" spans="1:16" x14ac:dyDescent="0.25">
      <c r="A52" s="120" t="str">
        <f>'Модульные кухни, столешницы'!A47</f>
        <v>Шкаф нижний комод (2 ящика) 850*500</v>
      </c>
      <c r="B52" s="121" t="str">
        <f>'Модульные кухни, столешницы'!B47</f>
        <v>СК2 500</v>
      </c>
      <c r="C52" s="122"/>
      <c r="D52" s="123"/>
      <c r="E52" s="105"/>
      <c r="F52" s="125">
        <f>'Модульные кухни, столешницы'!AI47*'Кухни фабрики ДСВ, г. Пенза'!$D52</f>
        <v>0</v>
      </c>
      <c r="G52" s="125">
        <f>'Модульные кухни, столешницы'!AJ47*'Кухни фабрики ДСВ, г. Пенза'!$D52</f>
        <v>0</v>
      </c>
      <c r="H52" s="125">
        <f>'Модульные кухни, столешницы'!AK47*'Кухни фабрики ДСВ, г. Пенза'!$D52</f>
        <v>0</v>
      </c>
      <c r="I52" s="125">
        <f>'Модульные кухни, столешницы'!AL47*'Кухни фабрики ДСВ, г. Пенза'!$D52</f>
        <v>0</v>
      </c>
      <c r="J52" s="125">
        <f>'Модульные кухни, столешницы'!AM47*'Кухни фабрики ДСВ, г. Пенза'!$D52</f>
        <v>0</v>
      </c>
      <c r="K52" s="125">
        <f>'Модульные кухни, столешницы'!AN47*'Кухни фабрики ДСВ, г. Пенза'!$D52</f>
        <v>0</v>
      </c>
      <c r="L52" s="125">
        <f>'Модульные кухни, столешницы'!AO47*'Кухни фабрики ДСВ, г. Пенза'!$D52</f>
        <v>0</v>
      </c>
      <c r="M52" s="125">
        <f>'Модульные кухни, столешницы'!AP47*'Кухни фабрики ДСВ, г. Пенза'!$D52</f>
        <v>0</v>
      </c>
      <c r="N52" s="125">
        <f>'Модульные кухни, столешницы'!AQ47*'Кухни фабрики ДСВ, г. Пенза'!$D52</f>
        <v>0</v>
      </c>
      <c r="O52" s="125">
        <f>'Модульные кухни, столешницы'!AR47*'Кухни фабрики ДСВ, г. Пенза'!$D52</f>
        <v>0</v>
      </c>
      <c r="P52" s="125">
        <f>'Модульные кухни, столешницы'!AS47*'Кухни фабрики ДСВ, г. Пенза'!$D52</f>
        <v>0</v>
      </c>
    </row>
    <row r="53" spans="1:16" x14ac:dyDescent="0.25">
      <c r="A53" s="120" t="str">
        <f>'Модульные кухни, столешницы'!A48</f>
        <v>Шкаф нижний комод (2 ящика) 850*600</v>
      </c>
      <c r="B53" s="121" t="str">
        <f>'Модульные кухни, столешницы'!B48</f>
        <v>СК2 600</v>
      </c>
      <c r="C53" s="122"/>
      <c r="D53" s="123"/>
      <c r="E53" s="105"/>
      <c r="F53" s="125">
        <f>'Модульные кухни, столешницы'!AI48*'Кухни фабрики ДСВ, г. Пенза'!$D53</f>
        <v>0</v>
      </c>
      <c r="G53" s="125">
        <f>'Модульные кухни, столешницы'!AJ48*'Кухни фабрики ДСВ, г. Пенза'!$D53</f>
        <v>0</v>
      </c>
      <c r="H53" s="125">
        <f>'Модульные кухни, столешницы'!AK48*'Кухни фабрики ДСВ, г. Пенза'!$D53</f>
        <v>0</v>
      </c>
      <c r="I53" s="125">
        <f>'Модульные кухни, столешницы'!AL48*'Кухни фабрики ДСВ, г. Пенза'!$D53</f>
        <v>0</v>
      </c>
      <c r="J53" s="125">
        <f>'Модульные кухни, столешницы'!AM48*'Кухни фабрики ДСВ, г. Пенза'!$D53</f>
        <v>0</v>
      </c>
      <c r="K53" s="125">
        <f>'Модульные кухни, столешницы'!AN48*'Кухни фабрики ДСВ, г. Пенза'!$D53</f>
        <v>0</v>
      </c>
      <c r="L53" s="125">
        <f>'Модульные кухни, столешницы'!AO48*'Кухни фабрики ДСВ, г. Пенза'!$D53</f>
        <v>0</v>
      </c>
      <c r="M53" s="125">
        <f>'Модульные кухни, столешницы'!AP48*'Кухни фабрики ДСВ, г. Пенза'!$D53</f>
        <v>0</v>
      </c>
      <c r="N53" s="125">
        <f>'Модульные кухни, столешницы'!AQ48*'Кухни фабрики ДСВ, г. Пенза'!$D53</f>
        <v>0</v>
      </c>
      <c r="O53" s="125">
        <f>'Модульные кухни, столешницы'!AR48*'Кухни фабрики ДСВ, г. Пенза'!$D53</f>
        <v>0</v>
      </c>
      <c r="P53" s="125">
        <f>'Модульные кухни, столешницы'!AS48*'Кухни фабрики ДСВ, г. Пенза'!$D53</f>
        <v>0</v>
      </c>
    </row>
    <row r="54" spans="1:16" x14ac:dyDescent="0.25">
      <c r="A54" s="120" t="str">
        <f>'Модульные кухни, столешницы'!A49</f>
        <v>Шкаф нижний комод (2 ящика) 850*800</v>
      </c>
      <c r="B54" s="121" t="str">
        <f>'Модульные кухни, столешницы'!B49</f>
        <v>СК2 800</v>
      </c>
      <c r="C54" s="122"/>
      <c r="D54" s="123"/>
      <c r="E54" s="105"/>
      <c r="F54" s="125">
        <f>'Модульные кухни, столешницы'!AI49*'Кухни фабрики ДСВ, г. Пенза'!$D54</f>
        <v>0</v>
      </c>
      <c r="G54" s="125">
        <f>'Модульные кухни, столешницы'!AJ49*'Кухни фабрики ДСВ, г. Пенза'!$D54</f>
        <v>0</v>
      </c>
      <c r="H54" s="125">
        <f>'Модульные кухни, столешницы'!AK49*'Кухни фабрики ДСВ, г. Пенза'!$D54</f>
        <v>0</v>
      </c>
      <c r="I54" s="125">
        <f>'Модульные кухни, столешницы'!AL49*'Кухни фабрики ДСВ, г. Пенза'!$D54</f>
        <v>0</v>
      </c>
      <c r="J54" s="125">
        <f>'Модульные кухни, столешницы'!AM49*'Кухни фабрики ДСВ, г. Пенза'!$D54</f>
        <v>0</v>
      </c>
      <c r="K54" s="125">
        <f>'Модульные кухни, столешницы'!AN49*'Кухни фабрики ДСВ, г. Пенза'!$D54</f>
        <v>0</v>
      </c>
      <c r="L54" s="125">
        <f>'Модульные кухни, столешницы'!AO49*'Кухни фабрики ДСВ, г. Пенза'!$D54</f>
        <v>0</v>
      </c>
      <c r="M54" s="125">
        <f>'Модульные кухни, столешницы'!AP49*'Кухни фабрики ДСВ, г. Пенза'!$D54</f>
        <v>0</v>
      </c>
      <c r="N54" s="125">
        <f>'Модульные кухни, столешницы'!AQ49*'Кухни фабрики ДСВ, г. Пенза'!$D54</f>
        <v>0</v>
      </c>
      <c r="O54" s="125">
        <f>'Модульные кухни, столешницы'!AR49*'Кухни фабрики ДСВ, г. Пенза'!$D54</f>
        <v>0</v>
      </c>
      <c r="P54" s="125">
        <f>'Модульные кухни, столешницы'!AS49*'Кухни фабрики ДСВ, г. Пенза'!$D54</f>
        <v>0</v>
      </c>
    </row>
    <row r="55" spans="1:16" x14ac:dyDescent="0.25">
      <c r="A55" s="120" t="str">
        <f>'Модульные кухни, столешницы'!A50</f>
        <v>Шкаф нижний мойка 850*500</v>
      </c>
      <c r="B55" s="121" t="str">
        <f>'Модульные кухни, столешницы'!B50</f>
        <v xml:space="preserve">СМ 500  </v>
      </c>
      <c r="C55" s="122"/>
      <c r="D55" s="123"/>
      <c r="E55" s="105"/>
      <c r="F55" s="125">
        <f>'Модульные кухни, столешницы'!AI50*'Кухни фабрики ДСВ, г. Пенза'!$D55</f>
        <v>0</v>
      </c>
      <c r="G55" s="125">
        <f>'Модульные кухни, столешницы'!AJ50*'Кухни фабрики ДСВ, г. Пенза'!$D55</f>
        <v>0</v>
      </c>
      <c r="H55" s="125">
        <f>'Модульные кухни, столешницы'!AK50*'Кухни фабрики ДСВ, г. Пенза'!$D55</f>
        <v>0</v>
      </c>
      <c r="I55" s="125">
        <f>'Модульные кухни, столешницы'!AL50*'Кухни фабрики ДСВ, г. Пенза'!$D55</f>
        <v>0</v>
      </c>
      <c r="J55" s="125">
        <f>'Модульные кухни, столешницы'!AM50*'Кухни фабрики ДСВ, г. Пенза'!$D55</f>
        <v>0</v>
      </c>
      <c r="K55" s="125">
        <f>'Модульные кухни, столешницы'!AN50*'Кухни фабрики ДСВ, г. Пенза'!$D55</f>
        <v>0</v>
      </c>
      <c r="L55" s="125">
        <f>'Модульные кухни, столешницы'!AO50*'Кухни фабрики ДСВ, г. Пенза'!$D55</f>
        <v>0</v>
      </c>
      <c r="M55" s="125">
        <f>'Модульные кухни, столешницы'!AP50*'Кухни фабрики ДСВ, г. Пенза'!$D55</f>
        <v>0</v>
      </c>
      <c r="N55" s="125">
        <f>'Модульные кухни, столешницы'!AQ50*'Кухни фабрики ДСВ, г. Пенза'!$D55</f>
        <v>0</v>
      </c>
      <c r="O55" s="125">
        <f>'Модульные кухни, столешницы'!AR50*'Кухни фабрики ДСВ, г. Пенза'!$D55</f>
        <v>0</v>
      </c>
      <c r="P55" s="125">
        <f>'Модульные кухни, столешницы'!AS50*'Кухни фабрики ДСВ, г. Пенза'!$D55</f>
        <v>0</v>
      </c>
    </row>
    <row r="56" spans="1:16" x14ac:dyDescent="0.25">
      <c r="A56" s="120" t="str">
        <f>'Модульные кухни, столешницы'!A51</f>
        <v>Шкаф нижний мойка 850*600</v>
      </c>
      <c r="B56" s="121" t="str">
        <f>'Модульные кухни, столешницы'!B51</f>
        <v xml:space="preserve">СМ 600  </v>
      </c>
      <c r="C56" s="122"/>
      <c r="D56" s="123"/>
      <c r="E56" s="105"/>
      <c r="F56" s="125">
        <f>'Модульные кухни, столешницы'!AI51*'Кухни фабрики ДСВ, г. Пенза'!$D56</f>
        <v>0</v>
      </c>
      <c r="G56" s="125">
        <f>'Модульные кухни, столешницы'!AJ51*'Кухни фабрики ДСВ, г. Пенза'!$D56</f>
        <v>0</v>
      </c>
      <c r="H56" s="125">
        <f>'Модульные кухни, столешницы'!AK51*'Кухни фабрики ДСВ, г. Пенза'!$D56</f>
        <v>0</v>
      </c>
      <c r="I56" s="125">
        <f>'Модульные кухни, столешницы'!AL51*'Кухни фабрики ДСВ, г. Пенза'!$D56</f>
        <v>0</v>
      </c>
      <c r="J56" s="125">
        <f>'Модульные кухни, столешницы'!AM51*'Кухни фабрики ДСВ, г. Пенза'!$D56</f>
        <v>0</v>
      </c>
      <c r="K56" s="125">
        <f>'Модульные кухни, столешницы'!AN51*'Кухни фабрики ДСВ, г. Пенза'!$D56</f>
        <v>0</v>
      </c>
      <c r="L56" s="125">
        <f>'Модульные кухни, столешницы'!AO51*'Кухни фабрики ДСВ, г. Пенза'!$D56</f>
        <v>0</v>
      </c>
      <c r="M56" s="125">
        <f>'Модульные кухни, столешницы'!AP51*'Кухни фабрики ДСВ, г. Пенза'!$D56</f>
        <v>0</v>
      </c>
      <c r="N56" s="125">
        <f>'Модульные кухни, столешницы'!AQ51*'Кухни фабрики ДСВ, г. Пенза'!$D56</f>
        <v>0</v>
      </c>
      <c r="O56" s="125">
        <f>'Модульные кухни, столешницы'!AR51*'Кухни фабрики ДСВ, г. Пенза'!$D56</f>
        <v>0</v>
      </c>
      <c r="P56" s="125">
        <f>'Модульные кухни, столешницы'!AS51*'Кухни фабрики ДСВ, г. Пенза'!$D56</f>
        <v>0</v>
      </c>
    </row>
    <row r="57" spans="1:16" x14ac:dyDescent="0.25">
      <c r="A57" s="120" t="str">
        <f>'Модульные кухни, столешницы'!A52</f>
        <v>Шкаф нижний 850*600</v>
      </c>
      <c r="B57" s="121" t="str">
        <f>'Модульные кухни, столешницы'!B52</f>
        <v>С 601</v>
      </c>
      <c r="C57" s="122"/>
      <c r="D57" s="123"/>
      <c r="E57" s="105"/>
      <c r="F57" s="125">
        <f>'Модульные кухни, столешницы'!AI52*'Кухни фабрики ДСВ, г. Пенза'!$D57</f>
        <v>0</v>
      </c>
      <c r="G57" s="125">
        <f>'Модульные кухни, столешницы'!AJ52*'Кухни фабрики ДСВ, г. Пенза'!$D57</f>
        <v>0</v>
      </c>
      <c r="H57" s="125">
        <f>'Модульные кухни, столешницы'!AK52*'Кухни фабрики ДСВ, г. Пенза'!$D57</f>
        <v>0</v>
      </c>
      <c r="I57" s="125">
        <f>'Модульные кухни, столешницы'!AL52*'Кухни фабрики ДСВ, г. Пенза'!$D57</f>
        <v>0</v>
      </c>
      <c r="J57" s="125">
        <f>'Модульные кухни, столешницы'!AM52*'Кухни фабрики ДСВ, г. Пенза'!$D57</f>
        <v>0</v>
      </c>
      <c r="K57" s="125">
        <f>'Модульные кухни, столешницы'!AN52*'Кухни фабрики ДСВ, г. Пенза'!$D57</f>
        <v>0</v>
      </c>
      <c r="L57" s="125">
        <f>'Модульные кухни, столешницы'!AO52*'Кухни фабрики ДСВ, г. Пенза'!$D57</f>
        <v>0</v>
      </c>
      <c r="M57" s="125">
        <f>'Модульные кухни, столешницы'!AP52*'Кухни фабрики ДСВ, г. Пенза'!$D57</f>
        <v>0</v>
      </c>
      <c r="N57" s="125">
        <f>'Модульные кухни, столешницы'!AQ52*'Кухни фабрики ДСВ, г. Пенза'!$D57</f>
        <v>0</v>
      </c>
      <c r="O57" s="125">
        <f>'Модульные кухни, столешницы'!AR52*'Кухни фабрики ДСВ, г. Пенза'!$D57</f>
        <v>0</v>
      </c>
      <c r="P57" s="125">
        <f>'Модульные кухни, столешницы'!AS52*'Кухни фабрики ДСВ, г. Пенза'!$D57</f>
        <v>0</v>
      </c>
    </row>
    <row r="58" spans="1:16" x14ac:dyDescent="0.25">
      <c r="A58" s="120" t="str">
        <f>'Модульные кухни, столешницы'!A53</f>
        <v>Шкаф нижний мойка 850*800</v>
      </c>
      <c r="B58" s="121" t="str">
        <f>'Модульные кухни, столешницы'!B53</f>
        <v xml:space="preserve">СМ 800 </v>
      </c>
      <c r="C58" s="122"/>
      <c r="D58" s="123"/>
      <c r="E58" s="105"/>
      <c r="F58" s="125">
        <f>'Модульные кухни, столешницы'!AI53*'Кухни фабрики ДСВ, г. Пенза'!$D58</f>
        <v>0</v>
      </c>
      <c r="G58" s="125">
        <f>'Модульные кухни, столешницы'!AJ53*'Кухни фабрики ДСВ, г. Пенза'!$D58</f>
        <v>0</v>
      </c>
      <c r="H58" s="125">
        <f>'Модульные кухни, столешницы'!AK53*'Кухни фабрики ДСВ, г. Пенза'!$D58</f>
        <v>0</v>
      </c>
      <c r="I58" s="125">
        <f>'Модульные кухни, столешницы'!AL53*'Кухни фабрики ДСВ, г. Пенза'!$D58</f>
        <v>0</v>
      </c>
      <c r="J58" s="125">
        <f>'Модульные кухни, столешницы'!AM53*'Кухни фабрики ДСВ, г. Пенза'!$D58</f>
        <v>0</v>
      </c>
      <c r="K58" s="125">
        <f>'Модульные кухни, столешницы'!AN53*'Кухни фабрики ДСВ, г. Пенза'!$D58</f>
        <v>0</v>
      </c>
      <c r="L58" s="125">
        <f>'Модульные кухни, столешницы'!AO53*'Кухни фабрики ДСВ, г. Пенза'!$D58</f>
        <v>0</v>
      </c>
      <c r="M58" s="125">
        <f>'Модульные кухни, столешницы'!AP53*'Кухни фабрики ДСВ, г. Пенза'!$D58</f>
        <v>0</v>
      </c>
      <c r="N58" s="125">
        <f>'Модульные кухни, столешницы'!AQ53*'Кухни фабрики ДСВ, г. Пенза'!$D58</f>
        <v>0</v>
      </c>
      <c r="O58" s="125">
        <f>'Модульные кухни, столешницы'!AR53*'Кухни фабрики ДСВ, г. Пенза'!$D58</f>
        <v>0</v>
      </c>
      <c r="P58" s="125">
        <f>'Модульные кухни, столешницы'!AS53*'Кухни фабрики ДСВ, г. Пенза'!$D58</f>
        <v>0</v>
      </c>
    </row>
    <row r="59" spans="1:16" x14ac:dyDescent="0.25">
      <c r="A59" s="120" t="str">
        <f>'Модульные кухни, столешницы'!A54</f>
        <v>Шкаф нижний торцевой угловой 850*400</v>
      </c>
      <c r="B59" s="121" t="str">
        <f>'Модульные кухни, столешницы'!B54</f>
        <v>СТ 400</v>
      </c>
      <c r="C59" s="122"/>
      <c r="D59" s="123"/>
      <c r="E59" s="105"/>
      <c r="F59" s="125">
        <f>'Модульные кухни, столешницы'!AI54*'Кухни фабрики ДСВ, г. Пенза'!$D59</f>
        <v>0</v>
      </c>
      <c r="G59" s="125">
        <f>'Модульные кухни, столешницы'!AJ54*'Кухни фабрики ДСВ, г. Пенза'!$D59</f>
        <v>0</v>
      </c>
      <c r="H59" s="125">
        <f>'Модульные кухни, столешницы'!AK54*'Кухни фабрики ДСВ, г. Пенза'!$D59</f>
        <v>0</v>
      </c>
      <c r="I59" s="125">
        <f>'Модульные кухни, столешницы'!AL54*'Кухни фабрики ДСВ, г. Пенза'!$D59</f>
        <v>0</v>
      </c>
      <c r="J59" s="125">
        <f>'Модульные кухни, столешницы'!AM54*'Кухни фабрики ДСВ, г. Пенза'!$D59</f>
        <v>0</v>
      </c>
      <c r="K59" s="125">
        <f>'Модульные кухни, столешницы'!AN54*'Кухни фабрики ДСВ, г. Пенза'!$D59</f>
        <v>0</v>
      </c>
      <c r="L59" s="125">
        <f>'Модульные кухни, столешницы'!AO54*'Кухни фабрики ДСВ, г. Пенза'!$D59</f>
        <v>0</v>
      </c>
      <c r="M59" s="125">
        <f>'Модульные кухни, столешницы'!AP54*'Кухни фабрики ДСВ, г. Пенза'!$D59</f>
        <v>0</v>
      </c>
      <c r="N59" s="125">
        <f>'Модульные кухни, столешницы'!AQ54*'Кухни фабрики ДСВ, г. Пенза'!$D59</f>
        <v>0</v>
      </c>
      <c r="O59" s="125">
        <f>'Модульные кухни, столешницы'!AR54*'Кухни фабрики ДСВ, г. Пенза'!$D59</f>
        <v>0</v>
      </c>
      <c r="P59" s="125">
        <f>'Модульные кухни, столешницы'!AS54*'Кухни фабрики ДСВ, г. Пенза'!$D59</f>
        <v>0</v>
      </c>
    </row>
    <row r="60" spans="1:16" x14ac:dyDescent="0.25">
      <c r="A60" s="120" t="str">
        <f>'Модульные кухни, столешницы'!A55</f>
        <v>Шкаф нижний полка угловая 850*300</v>
      </c>
      <c r="B60" s="121" t="str">
        <f>'Модульные кухни, столешницы'!B55</f>
        <v xml:space="preserve">СТУ 300 </v>
      </c>
      <c r="C60" s="122"/>
      <c r="D60" s="123"/>
      <c r="E60" s="105"/>
      <c r="F60" s="125">
        <f>'Модульные кухни, столешницы'!AI55*'Кухни фабрики ДСВ, г. Пенза'!$D60</f>
        <v>0</v>
      </c>
      <c r="G60" s="125">
        <f>'Модульные кухни, столешницы'!AJ55*'Кухни фабрики ДСВ, г. Пенза'!$D60</f>
        <v>0</v>
      </c>
      <c r="H60" s="125">
        <f>'Модульные кухни, столешницы'!AK55*'Кухни фабрики ДСВ, г. Пенза'!$D60</f>
        <v>0</v>
      </c>
      <c r="I60" s="125">
        <f>'Модульные кухни, столешницы'!AL55*'Кухни фабрики ДСВ, г. Пенза'!$D60</f>
        <v>0</v>
      </c>
      <c r="J60" s="125">
        <f>'Модульные кухни, столешницы'!AM55*'Кухни фабрики ДСВ, г. Пенза'!$D60</f>
        <v>0</v>
      </c>
      <c r="K60" s="125">
        <f>'Модульные кухни, столешницы'!AN55*'Кухни фабрики ДСВ, г. Пенза'!$D60</f>
        <v>0</v>
      </c>
      <c r="L60" s="125">
        <f>'Модульные кухни, столешницы'!AO55*'Кухни фабрики ДСВ, г. Пенза'!$D60</f>
        <v>0</v>
      </c>
      <c r="M60" s="125">
        <f>'Модульные кухни, столешницы'!AP55*'Кухни фабрики ДСВ, г. Пенза'!$D60</f>
        <v>0</v>
      </c>
      <c r="N60" s="125">
        <f>'Модульные кухни, столешницы'!AQ55*'Кухни фабрики ДСВ, г. Пенза'!$D60</f>
        <v>0</v>
      </c>
      <c r="O60" s="125">
        <f>'Модульные кухни, столешницы'!AR55*'Кухни фабрики ДСВ, г. Пенза'!$D60</f>
        <v>0</v>
      </c>
      <c r="P60" s="125">
        <f>'Модульные кухни, столешницы'!AS55*'Кухни фабрики ДСВ, г. Пенза'!$D60</f>
        <v>0</v>
      </c>
    </row>
    <row r="61" spans="1:16" x14ac:dyDescent="0.25">
      <c r="A61" s="120" t="str">
        <f>'Модульные кухни, столешницы'!A56</f>
        <v>Шкаф нижний угловой 850*850</v>
      </c>
      <c r="B61" s="121" t="str">
        <f>'Модульные кухни, столешницы'!B56</f>
        <v xml:space="preserve">СУ 850*850 </v>
      </c>
      <c r="C61" s="122"/>
      <c r="D61" s="123"/>
      <c r="E61" s="105"/>
      <c r="F61" s="125">
        <f>'Модульные кухни, столешницы'!AI56*'Кухни фабрики ДСВ, г. Пенза'!$D61</f>
        <v>0</v>
      </c>
      <c r="G61" s="125">
        <f>'Модульные кухни, столешницы'!AJ56*'Кухни фабрики ДСВ, г. Пенза'!$D61</f>
        <v>0</v>
      </c>
      <c r="H61" s="125">
        <f>'Модульные кухни, столешницы'!AK56*'Кухни фабрики ДСВ, г. Пенза'!$D61</f>
        <v>0</v>
      </c>
      <c r="I61" s="125">
        <f>'Модульные кухни, столешницы'!AL56*'Кухни фабрики ДСВ, г. Пенза'!$D61</f>
        <v>0</v>
      </c>
      <c r="J61" s="125">
        <f>'Модульные кухни, столешницы'!AM56*'Кухни фабрики ДСВ, г. Пенза'!$D61</f>
        <v>0</v>
      </c>
      <c r="K61" s="125">
        <f>'Модульные кухни, столешницы'!AN56*'Кухни фабрики ДСВ, г. Пенза'!$D61</f>
        <v>0</v>
      </c>
      <c r="L61" s="125">
        <f>'Модульные кухни, столешницы'!AO56*'Кухни фабрики ДСВ, г. Пенза'!$D61</f>
        <v>0</v>
      </c>
      <c r="M61" s="125">
        <f>'Модульные кухни, столешницы'!AP56*'Кухни фабрики ДСВ, г. Пенза'!$D61</f>
        <v>0</v>
      </c>
      <c r="N61" s="125">
        <f>'Модульные кухни, столешницы'!AQ56*'Кухни фабрики ДСВ, г. Пенза'!$D61</f>
        <v>0</v>
      </c>
      <c r="O61" s="125">
        <f>'Модульные кухни, столешницы'!AR56*'Кухни фабрики ДСВ, г. Пенза'!$D61</f>
        <v>0</v>
      </c>
      <c r="P61" s="125">
        <f>'Модульные кухни, столешницы'!AS56*'Кухни фабрики ДСВ, г. Пенза'!$D61</f>
        <v>0</v>
      </c>
    </row>
    <row r="62" spans="1:16" x14ac:dyDescent="0.25">
      <c r="A62" s="120" t="str">
        <f>'Модульные кухни, столешницы'!A57</f>
        <v>Шкаф нижний угловой 600*1000</v>
      </c>
      <c r="B62" s="121" t="str">
        <f>'Модульные кухни, столешницы'!B57</f>
        <v>СУ 1000</v>
      </c>
      <c r="C62" s="122"/>
      <c r="D62" s="123"/>
      <c r="E62" s="105"/>
      <c r="F62" s="125">
        <f>'Модульные кухни, столешницы'!AI57*'Кухни фабрики ДСВ, г. Пенза'!$D62</f>
        <v>0</v>
      </c>
      <c r="G62" s="125">
        <f>'Модульные кухни, столешницы'!AJ57*'Кухни фабрики ДСВ, г. Пенза'!$D62</f>
        <v>0</v>
      </c>
      <c r="H62" s="125">
        <f>'Модульные кухни, столешницы'!AK57*'Кухни фабрики ДСВ, г. Пенза'!$D62</f>
        <v>0</v>
      </c>
      <c r="I62" s="125">
        <f>'Модульные кухни, столешницы'!AL57*'Кухни фабрики ДСВ, г. Пенза'!$D62</f>
        <v>0</v>
      </c>
      <c r="J62" s="125">
        <f>'Модульные кухни, столешницы'!AM57*'Кухни фабрики ДСВ, г. Пенза'!$D62</f>
        <v>0</v>
      </c>
      <c r="K62" s="125">
        <f>'Модульные кухни, столешницы'!AN57*'Кухни фабрики ДСВ, г. Пенза'!$D62</f>
        <v>0</v>
      </c>
      <c r="L62" s="125">
        <f>'Модульные кухни, столешницы'!AO57*'Кухни фабрики ДСВ, г. Пенза'!$D62</f>
        <v>0</v>
      </c>
      <c r="M62" s="125">
        <f>'Модульные кухни, столешницы'!AP57*'Кухни фабрики ДСВ, г. Пенза'!$D62</f>
        <v>0</v>
      </c>
      <c r="N62" s="125">
        <f>'Модульные кухни, столешницы'!AQ57*'Кухни фабрики ДСВ, г. Пенза'!$D62</f>
        <v>0</v>
      </c>
      <c r="O62" s="125">
        <f>'Модульные кухни, столешницы'!AR57*'Кухни фабрики ДСВ, г. Пенза'!$D62</f>
        <v>0</v>
      </c>
      <c r="P62" s="125">
        <f>'Модульные кухни, столешницы'!AS57*'Кухни фабрики ДСВ, г. Пенза'!$D62</f>
        <v>0</v>
      </c>
    </row>
    <row r="63" spans="1:16" x14ac:dyDescent="0.25">
      <c r="A63" s="120" t="str">
        <f>'Модульные кухни, столешницы'!A58</f>
        <v>Шкаф нижний угловой 850*1050</v>
      </c>
      <c r="B63" s="121" t="str">
        <f>'Модульные кухни, столешницы'!B58</f>
        <v>СУ 1050</v>
      </c>
      <c r="C63" s="122"/>
      <c r="D63" s="123"/>
      <c r="E63" s="105"/>
      <c r="F63" s="125">
        <f>'Модульные кухни, столешницы'!AI58*'Кухни фабрики ДСВ, г. Пенза'!$D63</f>
        <v>0</v>
      </c>
      <c r="G63" s="125">
        <f>'Модульные кухни, столешницы'!AJ58*'Кухни фабрики ДСВ, г. Пенза'!$D63</f>
        <v>0</v>
      </c>
      <c r="H63" s="125">
        <f>'Модульные кухни, столешницы'!AK58*'Кухни фабрики ДСВ, г. Пенза'!$D63</f>
        <v>0</v>
      </c>
      <c r="I63" s="125">
        <f>'Модульные кухни, столешницы'!AL58*'Кухни фабрики ДСВ, г. Пенза'!$D63</f>
        <v>0</v>
      </c>
      <c r="J63" s="125">
        <f>'Модульные кухни, столешницы'!AM58*'Кухни фабрики ДСВ, г. Пенза'!$D63</f>
        <v>0</v>
      </c>
      <c r="K63" s="125">
        <f>'Модульные кухни, столешницы'!AN58*'Кухни фабрики ДСВ, г. Пенза'!$D63</f>
        <v>0</v>
      </c>
      <c r="L63" s="125">
        <f>'Модульные кухни, столешницы'!AO58*'Кухни фабрики ДСВ, г. Пенза'!$D63</f>
        <v>0</v>
      </c>
      <c r="M63" s="125">
        <f>'Модульные кухни, столешницы'!AP58*'Кухни фабрики ДСВ, г. Пенза'!$D63</f>
        <v>0</v>
      </c>
      <c r="N63" s="125">
        <f>'Модульные кухни, столешницы'!AQ58*'Кухни фабрики ДСВ, г. Пенза'!$D63</f>
        <v>0</v>
      </c>
      <c r="O63" s="125">
        <f>'Модульные кухни, столешницы'!AR58*'Кухни фабрики ДСВ, г. Пенза'!$D63</f>
        <v>0</v>
      </c>
      <c r="P63" s="125">
        <f>'Модульные кухни, столешницы'!AS58*'Кухни фабрики ДСВ, г. Пенза'!$D63</f>
        <v>0</v>
      </c>
    </row>
    <row r="64" spans="1:16" x14ac:dyDescent="0.25">
      <c r="A64" s="120" t="str">
        <f>'Модульные кухни, столешницы'!A59</f>
        <v>Шкаф нижний с ящиками 850*300</v>
      </c>
      <c r="B64" s="121" t="str">
        <f>'Модульные кухни, столешницы'!B59</f>
        <v>СЯ 300</v>
      </c>
      <c r="C64" s="122"/>
      <c r="D64" s="123"/>
      <c r="E64" s="105"/>
      <c r="F64" s="125">
        <f>'Модульные кухни, столешницы'!AI59*'Кухни фабрики ДСВ, г. Пенза'!$D64</f>
        <v>0</v>
      </c>
      <c r="G64" s="125">
        <f>'Модульные кухни, столешницы'!AJ59*'Кухни фабрики ДСВ, г. Пенза'!$D64</f>
        <v>0</v>
      </c>
      <c r="H64" s="125">
        <f>'Модульные кухни, столешницы'!AK59*'Кухни фабрики ДСВ, г. Пенза'!$D64</f>
        <v>0</v>
      </c>
      <c r="I64" s="125">
        <f>'Модульные кухни, столешницы'!AL59*'Кухни фабрики ДСВ, г. Пенза'!$D64</f>
        <v>0</v>
      </c>
      <c r="J64" s="125">
        <f>'Модульные кухни, столешницы'!AM59*'Кухни фабрики ДСВ, г. Пенза'!$D64</f>
        <v>0</v>
      </c>
      <c r="K64" s="125">
        <f>'Модульные кухни, столешницы'!AN59*'Кухни фабрики ДСВ, г. Пенза'!$D64</f>
        <v>0</v>
      </c>
      <c r="L64" s="125">
        <f>'Модульные кухни, столешницы'!AO59*'Кухни фабрики ДСВ, г. Пенза'!$D64</f>
        <v>0</v>
      </c>
      <c r="M64" s="125">
        <f>'Модульные кухни, столешницы'!AP59*'Кухни фабрики ДСВ, г. Пенза'!$D64</f>
        <v>0</v>
      </c>
      <c r="N64" s="125">
        <f>'Модульные кухни, столешницы'!AQ59*'Кухни фабрики ДСВ, г. Пенза'!$D64</f>
        <v>0</v>
      </c>
      <c r="O64" s="125">
        <f>'Модульные кухни, столешницы'!AR59*'Кухни фабрики ДСВ, г. Пенза'!$D64</f>
        <v>0</v>
      </c>
      <c r="P64" s="125">
        <f>'Модульные кухни, столешницы'!AS59*'Кухни фабрики ДСВ, г. Пенза'!$D64</f>
        <v>0</v>
      </c>
    </row>
    <row r="65" spans="1:16" x14ac:dyDescent="0.25">
      <c r="A65" s="120" t="str">
        <f>'Модульные кухни, столешницы'!A60</f>
        <v>Шкаф нижний с ящиками 850*400</v>
      </c>
      <c r="B65" s="121" t="str">
        <f>'Модульные кухни, столешницы'!B60</f>
        <v xml:space="preserve">СЯ 400  </v>
      </c>
      <c r="C65" s="122"/>
      <c r="D65" s="123"/>
      <c r="E65" s="105"/>
      <c r="F65" s="125">
        <f>'Модульные кухни, столешницы'!AI60*'Кухни фабрики ДСВ, г. Пенза'!$D65</f>
        <v>0</v>
      </c>
      <c r="G65" s="125">
        <f>'Модульные кухни, столешницы'!AJ60*'Кухни фабрики ДСВ, г. Пенза'!$D65</f>
        <v>0</v>
      </c>
      <c r="H65" s="125">
        <f>'Модульные кухни, столешницы'!AK60*'Кухни фабрики ДСВ, г. Пенза'!$D65</f>
        <v>0</v>
      </c>
      <c r="I65" s="125">
        <f>'Модульные кухни, столешницы'!AL60*'Кухни фабрики ДСВ, г. Пенза'!$D65</f>
        <v>0</v>
      </c>
      <c r="J65" s="125">
        <f>'Модульные кухни, столешницы'!AM60*'Кухни фабрики ДСВ, г. Пенза'!$D65</f>
        <v>0</v>
      </c>
      <c r="K65" s="125">
        <f>'Модульные кухни, столешницы'!AN60*'Кухни фабрики ДСВ, г. Пенза'!$D65</f>
        <v>0</v>
      </c>
      <c r="L65" s="125">
        <f>'Модульные кухни, столешницы'!AO60*'Кухни фабрики ДСВ, г. Пенза'!$D65</f>
        <v>0</v>
      </c>
      <c r="M65" s="125">
        <f>'Модульные кухни, столешницы'!AP60*'Кухни фабрики ДСВ, г. Пенза'!$D65</f>
        <v>0</v>
      </c>
      <c r="N65" s="125">
        <f>'Модульные кухни, столешницы'!AQ60*'Кухни фабрики ДСВ, г. Пенза'!$D65</f>
        <v>0</v>
      </c>
      <c r="O65" s="125">
        <f>'Модульные кухни, столешницы'!AR60*'Кухни фабрики ДСВ, г. Пенза'!$D65</f>
        <v>0</v>
      </c>
      <c r="P65" s="125">
        <f>'Модульные кухни, столешницы'!AS60*'Кухни фабрики ДСВ, г. Пенза'!$D65</f>
        <v>0</v>
      </c>
    </row>
    <row r="66" spans="1:16" x14ac:dyDescent="0.25">
      <c r="A66" s="120" t="str">
        <f>'Модульные кухни, столешницы'!A61</f>
        <v>Шкаф нижний с ящиками 850*500</v>
      </c>
      <c r="B66" s="121" t="str">
        <f>'Модульные кухни, столешницы'!B61</f>
        <v>СЯ 500</v>
      </c>
      <c r="C66" s="122"/>
      <c r="D66" s="123"/>
      <c r="E66" s="105"/>
      <c r="F66" s="125">
        <f>'Модульные кухни, столешницы'!AI61*'Кухни фабрики ДСВ, г. Пенза'!$D66</f>
        <v>0</v>
      </c>
      <c r="G66" s="125">
        <f>'Модульные кухни, столешницы'!AJ61*'Кухни фабрики ДСВ, г. Пенза'!$D66</f>
        <v>0</v>
      </c>
      <c r="H66" s="125">
        <f>'Модульные кухни, столешницы'!AK61*'Кухни фабрики ДСВ, г. Пенза'!$D66</f>
        <v>0</v>
      </c>
      <c r="I66" s="125">
        <f>'Модульные кухни, столешницы'!AL61*'Кухни фабрики ДСВ, г. Пенза'!$D66</f>
        <v>0</v>
      </c>
      <c r="J66" s="125">
        <f>'Модульные кухни, столешницы'!AM61*'Кухни фабрики ДСВ, г. Пенза'!$D66</f>
        <v>0</v>
      </c>
      <c r="K66" s="125">
        <f>'Модульные кухни, столешницы'!AN61*'Кухни фабрики ДСВ, г. Пенза'!$D66</f>
        <v>0</v>
      </c>
      <c r="L66" s="125">
        <f>'Модульные кухни, столешницы'!AO61*'Кухни фабрики ДСВ, г. Пенза'!$D66</f>
        <v>0</v>
      </c>
      <c r="M66" s="125">
        <f>'Модульные кухни, столешницы'!AP61*'Кухни фабрики ДСВ, г. Пенза'!$D66</f>
        <v>0</v>
      </c>
      <c r="N66" s="125">
        <f>'Модульные кухни, столешницы'!AQ61*'Кухни фабрики ДСВ, г. Пенза'!$D66</f>
        <v>0</v>
      </c>
      <c r="O66" s="125">
        <f>'Модульные кухни, столешницы'!AR61*'Кухни фабрики ДСВ, г. Пенза'!$D66</f>
        <v>0</v>
      </c>
      <c r="P66" s="125">
        <f>'Модульные кухни, столешницы'!AS61*'Кухни фабрики ДСВ, г. Пенза'!$D66</f>
        <v>0</v>
      </c>
    </row>
    <row r="67" spans="1:16" x14ac:dyDescent="0.25">
      <c r="A67" s="120" t="str">
        <f>'Модульные кухни, столешницы'!A62</f>
        <v xml:space="preserve">Шкаф нижний духовой </v>
      </c>
      <c r="B67" s="121" t="str">
        <f>'Модульные кухни, столешницы'!B62</f>
        <v>СД 600</v>
      </c>
      <c r="C67" s="122"/>
      <c r="D67" s="123"/>
      <c r="E67" s="105"/>
      <c r="F67" s="125">
        <f>'Модульные кухни, столешницы'!AI62*'Кухни фабрики ДСВ, г. Пенза'!$D67</f>
        <v>0</v>
      </c>
      <c r="G67" s="125">
        <f>'Модульные кухни, столешницы'!AJ62*'Кухни фабрики ДСВ, г. Пенза'!$D67</f>
        <v>0</v>
      </c>
      <c r="H67" s="125">
        <f>'Модульные кухни, столешницы'!AK62*'Кухни фабрики ДСВ, г. Пенза'!$D67</f>
        <v>0</v>
      </c>
      <c r="I67" s="125">
        <f>'Модульные кухни, столешницы'!AL62*'Кухни фабрики ДСВ, г. Пенза'!$D67</f>
        <v>0</v>
      </c>
      <c r="J67" s="125">
        <f>'Модульные кухни, столешницы'!AM62*'Кухни фабрики ДСВ, г. Пенза'!$D67</f>
        <v>0</v>
      </c>
      <c r="K67" s="125">
        <f>'Модульные кухни, столешницы'!AN62*'Кухни фабрики ДСВ, г. Пенза'!$D67</f>
        <v>0</v>
      </c>
      <c r="L67" s="125">
        <f>'Модульные кухни, столешницы'!AO62*'Кухни фабрики ДСВ, г. Пенза'!$D67</f>
        <v>0</v>
      </c>
      <c r="M67" s="125">
        <f>'Модульные кухни, столешницы'!AP62*'Кухни фабрики ДСВ, г. Пенза'!$D67</f>
        <v>0</v>
      </c>
      <c r="N67" s="125">
        <f>'Модульные кухни, столешницы'!AQ62*'Кухни фабрики ДСВ, г. Пенза'!$D67</f>
        <v>0</v>
      </c>
      <c r="O67" s="125">
        <f>'Модульные кухни, столешницы'!AR62*'Кухни фабрики ДСВ, г. Пенза'!$D67</f>
        <v>0</v>
      </c>
      <c r="P67" s="125">
        <f>'Модульные кухни, столешницы'!AS62*'Кухни фабрики ДСВ, г. Пенза'!$D67</f>
        <v>0</v>
      </c>
    </row>
    <row r="68" spans="1:16" x14ac:dyDescent="0.25">
      <c r="A68" s="120" t="str">
        <f>'Модульные кухни, столешницы'!A63</f>
        <v>Шкаф нижний бутылочница 850*200</v>
      </c>
      <c r="B68" s="121" t="str">
        <f>'Модульные кухни, столешницы'!B63</f>
        <v>СБ 200</v>
      </c>
      <c r="C68" s="122"/>
      <c r="D68" s="123"/>
      <c r="E68" s="105"/>
      <c r="F68" s="125">
        <f>'Модульные кухни, столешницы'!AI63*'Кухни фабрики ДСВ, г. Пенза'!$D68</f>
        <v>0</v>
      </c>
      <c r="G68" s="125">
        <f>'Модульные кухни, столешницы'!AJ63*'Кухни фабрики ДСВ, г. Пенза'!$D68</f>
        <v>0</v>
      </c>
      <c r="H68" s="125">
        <f>'Модульные кухни, столешницы'!AK63*'Кухни фабрики ДСВ, г. Пенза'!$D68</f>
        <v>0</v>
      </c>
      <c r="I68" s="125">
        <f>'Модульные кухни, столешницы'!AL63*'Кухни фабрики ДСВ, г. Пенза'!$D68</f>
        <v>0</v>
      </c>
      <c r="J68" s="125">
        <f>'Модульные кухни, столешницы'!AM63*'Кухни фабрики ДСВ, г. Пенза'!$D68</f>
        <v>0</v>
      </c>
      <c r="K68" s="125">
        <f>'Модульные кухни, столешницы'!AN63*'Кухни фабрики ДСВ, г. Пенза'!$D68</f>
        <v>0</v>
      </c>
      <c r="L68" s="125">
        <f>'Модульные кухни, столешницы'!AO63*'Кухни фабрики ДСВ, г. Пенза'!$D68</f>
        <v>0</v>
      </c>
      <c r="M68" s="125">
        <f>'Модульные кухни, столешницы'!AP63*'Кухни фабрики ДСВ, г. Пенза'!$D68</f>
        <v>0</v>
      </c>
      <c r="N68" s="125">
        <f>'Модульные кухни, столешницы'!AQ63*'Кухни фабрики ДСВ, г. Пенза'!$D68</f>
        <v>0</v>
      </c>
      <c r="O68" s="125">
        <f>'Модульные кухни, столешницы'!AR63*'Кухни фабрики ДСВ, г. Пенза'!$D68</f>
        <v>0</v>
      </c>
      <c r="P68" s="125">
        <f>'Модульные кухни, столешницы'!AS63*'Кухни фабрики ДСВ, г. Пенза'!$D68</f>
        <v>0</v>
      </c>
    </row>
    <row r="69" spans="1:16" x14ac:dyDescent="0.25">
      <c r="A69" s="120" t="str">
        <f>'Модульные кухни, столешницы'!A64</f>
        <v>Шкаф верхний высокий 200</v>
      </c>
      <c r="B69" s="121" t="str">
        <f>'Модульные кухни, столешницы'!B64</f>
        <v xml:space="preserve">ВП 200 </v>
      </c>
      <c r="C69" s="122"/>
      <c r="D69" s="123"/>
      <c r="E69" s="105"/>
      <c r="F69" s="125">
        <f>'Модульные кухни, столешницы'!AI64*'Кухни фабрики ДСВ, г. Пенза'!$D69</f>
        <v>0</v>
      </c>
      <c r="G69" s="125">
        <f>'Модульные кухни, столешницы'!AJ64*'Кухни фабрики ДСВ, г. Пенза'!$D69</f>
        <v>0</v>
      </c>
      <c r="H69" s="125">
        <f>'Модульные кухни, столешницы'!AK64*'Кухни фабрики ДСВ, г. Пенза'!$D69</f>
        <v>0</v>
      </c>
      <c r="I69" s="125">
        <f>'Модульные кухни, столешницы'!AL64*'Кухни фабрики ДСВ, г. Пенза'!$D69</f>
        <v>0</v>
      </c>
      <c r="J69" s="125">
        <f>'Модульные кухни, столешницы'!AM64*'Кухни фабрики ДСВ, г. Пенза'!$D69</f>
        <v>0</v>
      </c>
      <c r="K69" s="125">
        <f>'Модульные кухни, столешницы'!AN64*'Кухни фабрики ДСВ, г. Пенза'!$D69</f>
        <v>0</v>
      </c>
      <c r="L69" s="125">
        <f>'Модульные кухни, столешницы'!AO64*'Кухни фабрики ДСВ, г. Пенза'!$D69</f>
        <v>0</v>
      </c>
      <c r="M69" s="125">
        <f>'Модульные кухни, столешницы'!AP64*'Кухни фабрики ДСВ, г. Пенза'!$D69</f>
        <v>0</v>
      </c>
      <c r="N69" s="125">
        <f>'Модульные кухни, столешницы'!AQ64*'Кухни фабрики ДСВ, г. Пенза'!$D69</f>
        <v>0</v>
      </c>
      <c r="O69" s="125">
        <f>'Модульные кухни, столешницы'!AR64*'Кухни фабрики ДСВ, г. Пенза'!$D69</f>
        <v>0</v>
      </c>
      <c r="P69" s="125">
        <f>'Модульные кухни, столешницы'!AS64*'Кухни фабрики ДСВ, г. Пенза'!$D69</f>
        <v>0</v>
      </c>
    </row>
    <row r="70" spans="1:16" x14ac:dyDescent="0.25">
      <c r="A70" s="120" t="str">
        <f>'Модульные кухни, столешницы'!A65</f>
        <v>Шкаф верхний высокий 300</v>
      </c>
      <c r="B70" s="121" t="str">
        <f>'Модульные кухни, столешницы'!B65</f>
        <v xml:space="preserve">ВП 300 </v>
      </c>
      <c r="C70" s="122"/>
      <c r="D70" s="123"/>
      <c r="E70" s="105"/>
      <c r="F70" s="125">
        <f>'Модульные кухни, столешницы'!AI65*'Кухни фабрики ДСВ, г. Пенза'!$D70</f>
        <v>0</v>
      </c>
      <c r="G70" s="125">
        <f>'Модульные кухни, столешницы'!AJ65*'Кухни фабрики ДСВ, г. Пенза'!$D70</f>
        <v>0</v>
      </c>
      <c r="H70" s="125">
        <f>'Модульные кухни, столешницы'!AK65*'Кухни фабрики ДСВ, г. Пенза'!$D70</f>
        <v>0</v>
      </c>
      <c r="I70" s="125">
        <f>'Модульные кухни, столешницы'!AL65*'Кухни фабрики ДСВ, г. Пенза'!$D70</f>
        <v>0</v>
      </c>
      <c r="J70" s="125">
        <f>'Модульные кухни, столешницы'!AM65*'Кухни фабрики ДСВ, г. Пенза'!$D70</f>
        <v>0</v>
      </c>
      <c r="K70" s="125">
        <f>'Модульные кухни, столешницы'!AN65*'Кухни фабрики ДСВ, г. Пенза'!$D70</f>
        <v>0</v>
      </c>
      <c r="L70" s="125">
        <f>'Модульные кухни, столешницы'!AO65*'Кухни фабрики ДСВ, г. Пенза'!$D70</f>
        <v>0</v>
      </c>
      <c r="M70" s="125">
        <f>'Модульные кухни, столешницы'!AP65*'Кухни фабрики ДСВ, г. Пенза'!$D70</f>
        <v>0</v>
      </c>
      <c r="N70" s="125">
        <f>'Модульные кухни, столешницы'!AQ65*'Кухни фабрики ДСВ, г. Пенза'!$D70</f>
        <v>0</v>
      </c>
      <c r="O70" s="125">
        <f>'Модульные кухни, столешницы'!AR65*'Кухни фабрики ДСВ, г. Пенза'!$D70</f>
        <v>0</v>
      </c>
      <c r="P70" s="125">
        <f>'Модульные кухни, столешницы'!AS65*'Кухни фабрики ДСВ, г. Пенза'!$D70</f>
        <v>0</v>
      </c>
    </row>
    <row r="71" spans="1:16" x14ac:dyDescent="0.25">
      <c r="A71" s="120" t="str">
        <f>'Модульные кухни, столешницы'!A66</f>
        <v>Шкаф верхний высокий 400</v>
      </c>
      <c r="B71" s="121" t="str">
        <f>'Модульные кухни, столешницы'!B66</f>
        <v xml:space="preserve">ВП 400 </v>
      </c>
      <c r="C71" s="122"/>
      <c r="D71" s="123"/>
      <c r="E71" s="105"/>
      <c r="F71" s="125">
        <f>'Модульные кухни, столешницы'!AI66*'Кухни фабрики ДСВ, г. Пенза'!$D71</f>
        <v>0</v>
      </c>
      <c r="G71" s="125">
        <f>'Модульные кухни, столешницы'!AJ66*'Кухни фабрики ДСВ, г. Пенза'!$D71</f>
        <v>0</v>
      </c>
      <c r="H71" s="125">
        <f>'Модульные кухни, столешницы'!AK66*'Кухни фабрики ДСВ, г. Пенза'!$D71</f>
        <v>0</v>
      </c>
      <c r="I71" s="125">
        <f>'Модульные кухни, столешницы'!AL66*'Кухни фабрики ДСВ, г. Пенза'!$D71</f>
        <v>0</v>
      </c>
      <c r="J71" s="125">
        <f>'Модульные кухни, столешницы'!AM66*'Кухни фабрики ДСВ, г. Пенза'!$D71</f>
        <v>0</v>
      </c>
      <c r="K71" s="125">
        <f>'Модульные кухни, столешницы'!AN66*'Кухни фабрики ДСВ, г. Пенза'!$D71</f>
        <v>0</v>
      </c>
      <c r="L71" s="125">
        <f>'Модульные кухни, столешницы'!AO66*'Кухни фабрики ДСВ, г. Пенза'!$D71</f>
        <v>0</v>
      </c>
      <c r="M71" s="125">
        <f>'Модульные кухни, столешницы'!AP66*'Кухни фабрики ДСВ, г. Пенза'!$D71</f>
        <v>0</v>
      </c>
      <c r="N71" s="125">
        <f>'Модульные кухни, столешницы'!AQ66*'Кухни фабрики ДСВ, г. Пенза'!$D71</f>
        <v>0</v>
      </c>
      <c r="O71" s="125">
        <f>'Модульные кухни, столешницы'!AR66*'Кухни фабрики ДСВ, г. Пенза'!$D71</f>
        <v>0</v>
      </c>
      <c r="P71" s="125">
        <f>'Модульные кухни, столешницы'!AS66*'Кухни фабрики ДСВ, г. Пенза'!$D71</f>
        <v>0</v>
      </c>
    </row>
    <row r="72" spans="1:16" x14ac:dyDescent="0.25">
      <c r="A72" s="120" t="str">
        <f>'Модульные кухни, столешницы'!A67</f>
        <v>Шкаф верхний высокий 450</v>
      </c>
      <c r="B72" s="121" t="str">
        <f>'Модульные кухни, столешницы'!B67</f>
        <v>ВП 450</v>
      </c>
      <c r="C72" s="122"/>
      <c r="D72" s="123"/>
      <c r="E72" s="105"/>
      <c r="F72" s="125">
        <f>'Модульные кухни, столешницы'!AI67*'Кухни фабрики ДСВ, г. Пенза'!$D72</f>
        <v>0</v>
      </c>
      <c r="G72" s="125">
        <f>'Модульные кухни, столешницы'!AJ67*'Кухни фабрики ДСВ, г. Пенза'!$D72</f>
        <v>0</v>
      </c>
      <c r="H72" s="125">
        <f>'Модульные кухни, столешницы'!AK67*'Кухни фабрики ДСВ, г. Пенза'!$D72</f>
        <v>0</v>
      </c>
      <c r="I72" s="125">
        <f>'Модульные кухни, столешницы'!AL67*'Кухни фабрики ДСВ, г. Пенза'!$D72</f>
        <v>0</v>
      </c>
      <c r="J72" s="125">
        <f>'Модульные кухни, столешницы'!AM67*'Кухни фабрики ДСВ, г. Пенза'!$D72</f>
        <v>0</v>
      </c>
      <c r="K72" s="125">
        <f>'Модульные кухни, столешницы'!AN67*'Кухни фабрики ДСВ, г. Пенза'!$D72</f>
        <v>0</v>
      </c>
      <c r="L72" s="125">
        <f>'Модульные кухни, столешницы'!AO67*'Кухни фабрики ДСВ, г. Пенза'!$D72</f>
        <v>0</v>
      </c>
      <c r="M72" s="125">
        <f>'Модульные кухни, столешницы'!AP67*'Кухни фабрики ДСВ, г. Пенза'!$D72</f>
        <v>0</v>
      </c>
      <c r="N72" s="125">
        <f>'Модульные кухни, столешницы'!AQ67*'Кухни фабрики ДСВ, г. Пенза'!$D72</f>
        <v>0</v>
      </c>
      <c r="O72" s="125">
        <f>'Модульные кухни, столешницы'!AR67*'Кухни фабрики ДСВ, г. Пенза'!$D72</f>
        <v>0</v>
      </c>
      <c r="P72" s="125">
        <f>'Модульные кухни, столешницы'!AS67*'Кухни фабрики ДСВ, г. Пенза'!$D72</f>
        <v>0</v>
      </c>
    </row>
    <row r="73" spans="1:16" x14ac:dyDescent="0.25">
      <c r="A73" s="120" t="str">
        <f>'Модульные кухни, столешницы'!A68</f>
        <v>Шкаф верхний высокий 500</v>
      </c>
      <c r="B73" s="121" t="str">
        <f>'Модульные кухни, столешницы'!B68</f>
        <v>ВП 500</v>
      </c>
      <c r="C73" s="122"/>
      <c r="D73" s="123"/>
      <c r="E73" s="105"/>
      <c r="F73" s="125">
        <f>'Модульные кухни, столешницы'!AI68*'Кухни фабрики ДСВ, г. Пенза'!$D73</f>
        <v>0</v>
      </c>
      <c r="G73" s="125">
        <f>'Модульные кухни, столешницы'!AJ68*'Кухни фабрики ДСВ, г. Пенза'!$D73</f>
        <v>0</v>
      </c>
      <c r="H73" s="125">
        <f>'Модульные кухни, столешницы'!AK68*'Кухни фабрики ДСВ, г. Пенза'!$D73</f>
        <v>0</v>
      </c>
      <c r="I73" s="125">
        <f>'Модульные кухни, столешницы'!AL68*'Кухни фабрики ДСВ, г. Пенза'!$D73</f>
        <v>0</v>
      </c>
      <c r="J73" s="125">
        <f>'Модульные кухни, столешницы'!AM68*'Кухни фабрики ДСВ, г. Пенза'!$D73</f>
        <v>0</v>
      </c>
      <c r="K73" s="125">
        <f>'Модульные кухни, столешницы'!AN68*'Кухни фабрики ДСВ, г. Пенза'!$D73</f>
        <v>0</v>
      </c>
      <c r="L73" s="125">
        <f>'Модульные кухни, столешницы'!AO68*'Кухни фабрики ДСВ, г. Пенза'!$D73</f>
        <v>0</v>
      </c>
      <c r="M73" s="125">
        <f>'Модульные кухни, столешницы'!AP68*'Кухни фабрики ДСВ, г. Пенза'!$D73</f>
        <v>0</v>
      </c>
      <c r="N73" s="125">
        <f>'Модульные кухни, столешницы'!AQ68*'Кухни фабрики ДСВ, г. Пенза'!$D73</f>
        <v>0</v>
      </c>
      <c r="O73" s="125">
        <f>'Модульные кухни, столешницы'!AR68*'Кухни фабрики ДСВ, г. Пенза'!$D73</f>
        <v>0</v>
      </c>
      <c r="P73" s="125">
        <f>'Модульные кухни, столешницы'!AS68*'Кухни фабрики ДСВ, г. Пенза'!$D73</f>
        <v>0</v>
      </c>
    </row>
    <row r="74" spans="1:16" x14ac:dyDescent="0.25">
      <c r="A74" s="120" t="str">
        <f>'Модульные кухни, столешницы'!A69</f>
        <v>Шкаф верхний высокий 600</v>
      </c>
      <c r="B74" s="121" t="str">
        <f>'Модульные кухни, столешницы'!B69</f>
        <v xml:space="preserve">ВП 600 </v>
      </c>
      <c r="C74" s="122"/>
      <c r="D74" s="123"/>
      <c r="E74" s="105"/>
      <c r="F74" s="125">
        <f>'Модульные кухни, столешницы'!AI69*'Кухни фабрики ДСВ, г. Пенза'!$D74</f>
        <v>0</v>
      </c>
      <c r="G74" s="125">
        <f>'Модульные кухни, столешницы'!AJ69*'Кухни фабрики ДСВ, г. Пенза'!$D74</f>
        <v>0</v>
      </c>
      <c r="H74" s="125">
        <f>'Модульные кухни, столешницы'!AK69*'Кухни фабрики ДСВ, г. Пенза'!$D74</f>
        <v>0</v>
      </c>
      <c r="I74" s="125">
        <f>'Модульные кухни, столешницы'!AL69*'Кухни фабрики ДСВ, г. Пенза'!$D74</f>
        <v>0</v>
      </c>
      <c r="J74" s="125">
        <f>'Модульные кухни, столешницы'!AM69*'Кухни фабрики ДСВ, г. Пенза'!$D74</f>
        <v>0</v>
      </c>
      <c r="K74" s="125">
        <f>'Модульные кухни, столешницы'!AN69*'Кухни фабрики ДСВ, г. Пенза'!$D74</f>
        <v>0</v>
      </c>
      <c r="L74" s="125">
        <f>'Модульные кухни, столешницы'!AO69*'Кухни фабрики ДСВ, г. Пенза'!$D74</f>
        <v>0</v>
      </c>
      <c r="M74" s="125">
        <f>'Модульные кухни, столешницы'!AP69*'Кухни фабрики ДСВ, г. Пенза'!$D74</f>
        <v>0</v>
      </c>
      <c r="N74" s="125">
        <f>'Модульные кухни, столешницы'!AQ69*'Кухни фабрики ДСВ, г. Пенза'!$D74</f>
        <v>0</v>
      </c>
      <c r="O74" s="125">
        <f>'Модульные кухни, столешницы'!AR69*'Кухни фабрики ДСВ, г. Пенза'!$D74</f>
        <v>0</v>
      </c>
      <c r="P74" s="125">
        <f>'Модульные кухни, столешницы'!AS69*'Кухни фабрики ДСВ, г. Пенза'!$D74</f>
        <v>0</v>
      </c>
    </row>
    <row r="75" spans="1:16" x14ac:dyDescent="0.25">
      <c r="A75" s="120" t="str">
        <f>'Модульные кухни, столешницы'!A70</f>
        <v>Шкаф верхний  высокий 800</v>
      </c>
      <c r="B75" s="121" t="str">
        <f>'Модульные кухни, столешницы'!B70</f>
        <v>ВП 800</v>
      </c>
      <c r="C75" s="122"/>
      <c r="D75" s="123"/>
      <c r="E75" s="105"/>
      <c r="F75" s="125">
        <f>'Модульные кухни, столешницы'!AI70*'Кухни фабрики ДСВ, г. Пенза'!$D75</f>
        <v>0</v>
      </c>
      <c r="G75" s="125">
        <f>'Модульные кухни, столешницы'!AJ70*'Кухни фабрики ДСВ, г. Пенза'!$D75</f>
        <v>0</v>
      </c>
      <c r="H75" s="125">
        <f>'Модульные кухни, столешницы'!AK70*'Кухни фабрики ДСВ, г. Пенза'!$D75</f>
        <v>0</v>
      </c>
      <c r="I75" s="125">
        <f>'Модульные кухни, столешницы'!AL70*'Кухни фабрики ДСВ, г. Пенза'!$D75</f>
        <v>0</v>
      </c>
      <c r="J75" s="125">
        <f>'Модульные кухни, столешницы'!AM70*'Кухни фабрики ДСВ, г. Пенза'!$D75</f>
        <v>0</v>
      </c>
      <c r="K75" s="125">
        <f>'Модульные кухни, столешницы'!AN70*'Кухни фабрики ДСВ, г. Пенза'!$D75</f>
        <v>0</v>
      </c>
      <c r="L75" s="125">
        <f>'Модульные кухни, столешницы'!AO70*'Кухни фабрики ДСВ, г. Пенза'!$D75</f>
        <v>0</v>
      </c>
      <c r="M75" s="125">
        <f>'Модульные кухни, столешницы'!AP70*'Кухни фабрики ДСВ, г. Пенза'!$D75</f>
        <v>0</v>
      </c>
      <c r="N75" s="125">
        <f>'Модульные кухни, столешницы'!AQ70*'Кухни фабрики ДСВ, г. Пенза'!$D75</f>
        <v>0</v>
      </c>
      <c r="O75" s="125">
        <f>'Модульные кухни, столешницы'!AR70*'Кухни фабрики ДСВ, г. Пенза'!$D75</f>
        <v>0</v>
      </c>
      <c r="P75" s="125">
        <f>'Модульные кухни, столешницы'!AS70*'Кухни фабрики ДСВ, г. Пенза'!$D75</f>
        <v>0</v>
      </c>
    </row>
    <row r="76" spans="1:16" x14ac:dyDescent="0.25">
      <c r="A76" s="120" t="str">
        <f>'Модульные кухни, столешницы'!A71</f>
        <v>Шкаф верхний горизонтальный высокий</v>
      </c>
      <c r="B76" s="121" t="str">
        <f>'Модульные кухни, столешницы'!B71</f>
        <v>ВПГ 500</v>
      </c>
      <c r="C76" s="122"/>
      <c r="D76" s="123"/>
      <c r="E76" s="105"/>
      <c r="F76" s="125">
        <f>'Модульные кухни, столешницы'!AI71*'Кухни фабрики ДСВ, г. Пенза'!$D76</f>
        <v>0</v>
      </c>
      <c r="G76" s="125">
        <f>'Модульные кухни, столешницы'!AJ71*'Кухни фабрики ДСВ, г. Пенза'!$D76</f>
        <v>0</v>
      </c>
      <c r="H76" s="125">
        <f>'Модульные кухни, столешницы'!AK71*'Кухни фабрики ДСВ, г. Пенза'!$D76</f>
        <v>0</v>
      </c>
      <c r="I76" s="125">
        <f>'Модульные кухни, столешницы'!AL71*'Кухни фабрики ДСВ, г. Пенза'!$D76</f>
        <v>0</v>
      </c>
      <c r="J76" s="125">
        <f>'Модульные кухни, столешницы'!AM71*'Кухни фабрики ДСВ, г. Пенза'!$D76</f>
        <v>0</v>
      </c>
      <c r="K76" s="125">
        <f>'Модульные кухни, столешницы'!AN71*'Кухни фабрики ДСВ, г. Пенза'!$D76</f>
        <v>0</v>
      </c>
      <c r="L76" s="125">
        <f>'Модульные кухни, столешницы'!AO71*'Кухни фабрики ДСВ, г. Пенза'!$D76</f>
        <v>0</v>
      </c>
      <c r="M76" s="125">
        <f>'Модульные кухни, столешницы'!AP71*'Кухни фабрики ДСВ, г. Пенза'!$D76</f>
        <v>0</v>
      </c>
      <c r="N76" s="125">
        <f>'Модульные кухни, столешницы'!AQ71*'Кухни фабрики ДСВ, г. Пенза'!$D76</f>
        <v>0</v>
      </c>
      <c r="O76" s="125">
        <f>'Модульные кухни, столешницы'!AR71*'Кухни фабрики ДСВ, г. Пенза'!$D76</f>
        <v>0</v>
      </c>
      <c r="P76" s="125">
        <f>'Модульные кухни, столешницы'!AS71*'Кухни фабрики ДСВ, г. Пенза'!$D76</f>
        <v>0</v>
      </c>
    </row>
    <row r="77" spans="1:16" x14ac:dyDescent="0.25">
      <c r="A77" s="120" t="str">
        <f>'Модульные кухни, столешницы'!A72</f>
        <v>Шкаф верхний горизонтальный высокий</v>
      </c>
      <c r="B77" s="121" t="str">
        <f>'Модульные кухни, столешницы'!B72</f>
        <v>ВПГ 600</v>
      </c>
      <c r="C77" s="122"/>
      <c r="D77" s="123"/>
      <c r="E77" s="105"/>
      <c r="F77" s="125">
        <f>'Модульные кухни, столешницы'!AI72*'Кухни фабрики ДСВ, г. Пенза'!$D77</f>
        <v>0</v>
      </c>
      <c r="G77" s="125">
        <f>'Модульные кухни, столешницы'!AJ72*'Кухни фабрики ДСВ, г. Пенза'!$D77</f>
        <v>0</v>
      </c>
      <c r="H77" s="125">
        <f>'Модульные кухни, столешницы'!AK72*'Кухни фабрики ДСВ, г. Пенза'!$D77</f>
        <v>0</v>
      </c>
      <c r="I77" s="125">
        <f>'Модульные кухни, столешницы'!AL72*'Кухни фабрики ДСВ, г. Пенза'!$D77</f>
        <v>0</v>
      </c>
      <c r="J77" s="125">
        <f>'Модульные кухни, столешницы'!AM72*'Кухни фабрики ДСВ, г. Пенза'!$D77</f>
        <v>0</v>
      </c>
      <c r="K77" s="125">
        <f>'Модульные кухни, столешницы'!AN72*'Кухни фабрики ДСВ, г. Пенза'!$D77</f>
        <v>0</v>
      </c>
      <c r="L77" s="125">
        <f>'Модульные кухни, столешницы'!AO72*'Кухни фабрики ДСВ, г. Пенза'!$D77</f>
        <v>0</v>
      </c>
      <c r="M77" s="125">
        <f>'Модульные кухни, столешницы'!AP72*'Кухни фабрики ДСВ, г. Пенза'!$D77</f>
        <v>0</v>
      </c>
      <c r="N77" s="125">
        <f>'Модульные кухни, столешницы'!AQ72*'Кухни фабрики ДСВ, г. Пенза'!$D77</f>
        <v>0</v>
      </c>
      <c r="O77" s="125">
        <f>'Модульные кухни, столешницы'!AR72*'Кухни фабрики ДСВ, г. Пенза'!$D77</f>
        <v>0</v>
      </c>
      <c r="P77" s="125">
        <f>'Модульные кухни, столешницы'!AS72*'Кухни фабрики ДСВ, г. Пенза'!$D77</f>
        <v>0</v>
      </c>
    </row>
    <row r="78" spans="1:16" x14ac:dyDescent="0.25">
      <c r="A78" s="120" t="str">
        <f>'Модульные кухни, столешницы'!A73</f>
        <v>Шкаф верхний горизонтальный высокий</v>
      </c>
      <c r="B78" s="121" t="str">
        <f>'Модульные кухни, столешницы'!B73</f>
        <v>ВПГ 800</v>
      </c>
      <c r="C78" s="122"/>
      <c r="D78" s="123"/>
      <c r="E78" s="105"/>
      <c r="F78" s="125">
        <f>'Модульные кухни, столешницы'!AI73*'Кухни фабрики ДСВ, г. Пенза'!$D78</f>
        <v>0</v>
      </c>
      <c r="G78" s="125">
        <f>'Модульные кухни, столешницы'!AJ73*'Кухни фабрики ДСВ, г. Пенза'!$D78</f>
        <v>0</v>
      </c>
      <c r="H78" s="125">
        <f>'Модульные кухни, столешницы'!AK73*'Кухни фабрики ДСВ, г. Пенза'!$D78</f>
        <v>0</v>
      </c>
      <c r="I78" s="125">
        <f>'Модульные кухни, столешницы'!AL73*'Кухни фабрики ДСВ, г. Пенза'!$D78</f>
        <v>0</v>
      </c>
      <c r="J78" s="125">
        <f>'Модульные кухни, столешницы'!AM73*'Кухни фабрики ДСВ, г. Пенза'!$D78</f>
        <v>0</v>
      </c>
      <c r="K78" s="125">
        <f>'Модульные кухни, столешницы'!AN73*'Кухни фабрики ДСВ, г. Пенза'!$D78</f>
        <v>0</v>
      </c>
      <c r="L78" s="125">
        <f>'Модульные кухни, столешницы'!AO73*'Кухни фабрики ДСВ, г. Пенза'!$D78</f>
        <v>0</v>
      </c>
      <c r="M78" s="125">
        <f>'Модульные кухни, столешницы'!AP73*'Кухни фабрики ДСВ, г. Пенза'!$D78</f>
        <v>0</v>
      </c>
      <c r="N78" s="125">
        <f>'Модульные кухни, столешницы'!AQ73*'Кухни фабрики ДСВ, г. Пенза'!$D78</f>
        <v>0</v>
      </c>
      <c r="O78" s="125">
        <f>'Модульные кухни, столешницы'!AR73*'Кухни фабрики ДСВ, г. Пенза'!$D78</f>
        <v>0</v>
      </c>
      <c r="P78" s="125">
        <f>'Модульные кухни, столешницы'!AS73*'Кухни фабрики ДСВ, г. Пенза'!$D78</f>
        <v>0</v>
      </c>
    </row>
    <row r="79" spans="1:16" x14ac:dyDescent="0.25">
      <c r="A79" s="120" t="str">
        <f>'Модульные кухни, столешницы'!A74</f>
        <v>Шкаф верхний горизонтальный ст.высокий</v>
      </c>
      <c r="B79" s="121" t="str">
        <f>'Модульные кухни, столешницы'!B74</f>
        <v>ВПГС 500</v>
      </c>
      <c r="C79" s="122"/>
      <c r="D79" s="123"/>
      <c r="E79" s="105"/>
      <c r="F79" s="125">
        <f>'Модульные кухни, столешницы'!AI74*'Кухни фабрики ДСВ, г. Пенза'!$D79</f>
        <v>0</v>
      </c>
      <c r="G79" s="125">
        <f>'Модульные кухни, столешницы'!AJ74*'Кухни фабрики ДСВ, г. Пенза'!$D79</f>
        <v>0</v>
      </c>
      <c r="H79" s="125">
        <f>'Модульные кухни, столешницы'!AK74*'Кухни фабрики ДСВ, г. Пенза'!$D79</f>
        <v>0</v>
      </c>
      <c r="I79" s="125">
        <f>'Модульные кухни, столешницы'!AL74*'Кухни фабрики ДСВ, г. Пенза'!$D79</f>
        <v>0</v>
      </c>
      <c r="J79" s="125">
        <f>'Модульные кухни, столешницы'!AM74*'Кухни фабрики ДСВ, г. Пенза'!$D79</f>
        <v>0</v>
      </c>
      <c r="K79" s="125">
        <f>'Модульные кухни, столешницы'!AN74*'Кухни фабрики ДСВ, г. Пенза'!$D79</f>
        <v>0</v>
      </c>
      <c r="L79" s="125">
        <f>'Модульные кухни, столешницы'!AO74*'Кухни фабрики ДСВ, г. Пенза'!$D79</f>
        <v>0</v>
      </c>
      <c r="M79" s="125">
        <f>'Модульные кухни, столешницы'!AP74*'Кухни фабрики ДСВ, г. Пенза'!$D79</f>
        <v>0</v>
      </c>
      <c r="N79" s="125">
        <f>'Модульные кухни, столешницы'!AQ74*'Кухни фабрики ДСВ, г. Пенза'!$D79</f>
        <v>0</v>
      </c>
      <c r="O79" s="125">
        <f>'Модульные кухни, столешницы'!AR74*'Кухни фабрики ДСВ, г. Пенза'!$D79</f>
        <v>0</v>
      </c>
      <c r="P79" s="125">
        <f>'Модульные кухни, столешницы'!AS74*'Кухни фабрики ДСВ, г. Пенза'!$D79</f>
        <v>0</v>
      </c>
    </row>
    <row r="80" spans="1:16" x14ac:dyDescent="0.25">
      <c r="A80" s="120" t="str">
        <f>'Модульные кухни, столешницы'!A75</f>
        <v>Шкаф верхний горизонтальный ст.высокий</v>
      </c>
      <c r="B80" s="121" t="str">
        <f>'Модульные кухни, столешницы'!B75</f>
        <v>ВПГС 600</v>
      </c>
      <c r="C80" s="122"/>
      <c r="D80" s="123"/>
      <c r="E80" s="105"/>
      <c r="F80" s="125">
        <f>'Модульные кухни, столешницы'!AI75*'Кухни фабрики ДСВ, г. Пенза'!$D80</f>
        <v>0</v>
      </c>
      <c r="G80" s="125">
        <f>'Модульные кухни, столешницы'!AJ75*'Кухни фабрики ДСВ, г. Пенза'!$D80</f>
        <v>0</v>
      </c>
      <c r="H80" s="125">
        <f>'Модульные кухни, столешницы'!AK75*'Кухни фабрики ДСВ, г. Пенза'!$D80</f>
        <v>0</v>
      </c>
      <c r="I80" s="125">
        <f>'Модульные кухни, столешницы'!AL75*'Кухни фабрики ДСВ, г. Пенза'!$D80</f>
        <v>0</v>
      </c>
      <c r="J80" s="125">
        <f>'Модульные кухни, столешницы'!AM75*'Кухни фабрики ДСВ, г. Пенза'!$D80</f>
        <v>0</v>
      </c>
      <c r="K80" s="125">
        <f>'Модульные кухни, столешницы'!AN75*'Кухни фабрики ДСВ, г. Пенза'!$D80</f>
        <v>0</v>
      </c>
      <c r="L80" s="125">
        <f>'Модульные кухни, столешницы'!AO75*'Кухни фабрики ДСВ, г. Пенза'!$D80</f>
        <v>0</v>
      </c>
      <c r="M80" s="125">
        <f>'Модульные кухни, столешницы'!AP75*'Кухни фабрики ДСВ, г. Пенза'!$D80</f>
        <v>0</v>
      </c>
      <c r="N80" s="125">
        <f>'Модульные кухни, столешницы'!AQ75*'Кухни фабрики ДСВ, г. Пенза'!$D80</f>
        <v>0</v>
      </c>
      <c r="O80" s="125">
        <f>'Модульные кухни, столешницы'!AR75*'Кухни фабрики ДСВ, г. Пенза'!$D80</f>
        <v>0</v>
      </c>
      <c r="P80" s="125">
        <f>'Модульные кухни, столешницы'!AS75*'Кухни фабрики ДСВ, г. Пенза'!$D80</f>
        <v>0</v>
      </c>
    </row>
    <row r="81" spans="1:16" x14ac:dyDescent="0.25">
      <c r="A81" s="120" t="str">
        <f>'Модульные кухни, столешницы'!A76</f>
        <v>Шкаф верхний горизонтальный ст.высокий</v>
      </c>
      <c r="B81" s="121" t="str">
        <f>'Модульные кухни, столешницы'!B76</f>
        <v>ВПГС 800</v>
      </c>
      <c r="C81" s="122"/>
      <c r="D81" s="123"/>
      <c r="E81" s="105"/>
      <c r="F81" s="125">
        <f>'Модульные кухни, столешницы'!AI76*'Кухни фабрики ДСВ, г. Пенза'!$D81</f>
        <v>0</v>
      </c>
      <c r="G81" s="125">
        <f>'Модульные кухни, столешницы'!AJ76*'Кухни фабрики ДСВ, г. Пенза'!$D81</f>
        <v>0</v>
      </c>
      <c r="H81" s="125">
        <f>'Модульные кухни, столешницы'!AK76*'Кухни фабрики ДСВ, г. Пенза'!$D81</f>
        <v>0</v>
      </c>
      <c r="I81" s="125">
        <f>'Модульные кухни, столешницы'!AL76*'Кухни фабрики ДСВ, г. Пенза'!$D81</f>
        <v>0</v>
      </c>
      <c r="J81" s="125">
        <f>'Модульные кухни, столешницы'!AM76*'Кухни фабрики ДСВ, г. Пенза'!$D81</f>
        <v>0</v>
      </c>
      <c r="K81" s="125">
        <f>'Модульные кухни, столешницы'!AN76*'Кухни фабрики ДСВ, г. Пенза'!$D81</f>
        <v>0</v>
      </c>
      <c r="L81" s="125">
        <f>'Модульные кухни, столешницы'!AO76*'Кухни фабрики ДСВ, г. Пенза'!$D81</f>
        <v>0</v>
      </c>
      <c r="M81" s="125">
        <f>'Модульные кухни, столешницы'!AP76*'Кухни фабрики ДСВ, г. Пенза'!$D81</f>
        <v>0</v>
      </c>
      <c r="N81" s="125">
        <f>'Модульные кухни, столешницы'!AQ76*'Кухни фабрики ДСВ, г. Пенза'!$D81</f>
        <v>0</v>
      </c>
      <c r="O81" s="125">
        <f>'Модульные кухни, столешницы'!AR76*'Кухни фабрики ДСВ, г. Пенза'!$D81</f>
        <v>0</v>
      </c>
      <c r="P81" s="125">
        <f>'Модульные кухни, столешницы'!AS76*'Кухни фабрики ДСВ, г. Пенза'!$D81</f>
        <v>0</v>
      </c>
    </row>
    <row r="82" spans="1:16" x14ac:dyDescent="0.25">
      <c r="A82" s="120" t="str">
        <f>'Модульные кухни, столешницы'!A77</f>
        <v>Шкаф верхний торцевой угловой высокий 400</v>
      </c>
      <c r="B82" s="121" t="str">
        <f>'Модульные кухни, столешницы'!B77</f>
        <v>ВПТ 400</v>
      </c>
      <c r="C82" s="122"/>
      <c r="D82" s="123"/>
      <c r="E82" s="105"/>
      <c r="F82" s="125">
        <f>'Модульные кухни, столешницы'!AI77*'Кухни фабрики ДСВ, г. Пенза'!$D82</f>
        <v>0</v>
      </c>
      <c r="G82" s="125">
        <f>'Модульные кухни, столешницы'!AJ77*'Кухни фабрики ДСВ, г. Пенза'!$D82</f>
        <v>0</v>
      </c>
      <c r="H82" s="125">
        <f>'Модульные кухни, столешницы'!AK77*'Кухни фабрики ДСВ, г. Пенза'!$D82</f>
        <v>0</v>
      </c>
      <c r="I82" s="125">
        <f>'Модульные кухни, столешницы'!AL77*'Кухни фабрики ДСВ, г. Пенза'!$D82</f>
        <v>0</v>
      </c>
      <c r="J82" s="125">
        <f>'Модульные кухни, столешницы'!AM77*'Кухни фабрики ДСВ, г. Пенза'!$D82</f>
        <v>0</v>
      </c>
      <c r="K82" s="125">
        <f>'Модульные кухни, столешницы'!AN77*'Кухни фабрики ДСВ, г. Пенза'!$D82</f>
        <v>0</v>
      </c>
      <c r="L82" s="125">
        <f>'Модульные кухни, столешницы'!AO77*'Кухни фабрики ДСВ, г. Пенза'!$D82</f>
        <v>0</v>
      </c>
      <c r="M82" s="125">
        <f>'Модульные кухни, столешницы'!AP77*'Кухни фабрики ДСВ, г. Пенза'!$D82</f>
        <v>0</v>
      </c>
      <c r="N82" s="125">
        <f>'Модульные кухни, столешницы'!AQ77*'Кухни фабрики ДСВ, г. Пенза'!$D82</f>
        <v>0</v>
      </c>
      <c r="O82" s="125">
        <f>'Модульные кухни, столешницы'!AR77*'Кухни фабрики ДСВ, г. Пенза'!$D82</f>
        <v>0</v>
      </c>
      <c r="P82" s="125">
        <f>'Модульные кухни, столешницы'!AS77*'Кухни фабрики ДСВ, г. Пенза'!$D82</f>
        <v>0</v>
      </c>
    </row>
    <row r="83" spans="1:16" x14ac:dyDescent="0.25">
      <c r="A83" s="120" t="str">
        <f>'Модульные кухни, столешницы'!A78</f>
        <v xml:space="preserve">Шкаф верхний полка угловая высокий 300 </v>
      </c>
      <c r="B83" s="121" t="str">
        <f>'Модульные кухни, столешницы'!B78</f>
        <v>ВПТУ 300</v>
      </c>
      <c r="C83" s="122"/>
      <c r="D83" s="123"/>
      <c r="E83" s="105"/>
      <c r="F83" s="125">
        <f>'Модульные кухни, столешницы'!AI78*'Кухни фабрики ДСВ, г. Пенза'!$D83</f>
        <v>0</v>
      </c>
      <c r="G83" s="125">
        <f>'Модульные кухни, столешницы'!AJ78*'Кухни фабрики ДСВ, г. Пенза'!$D83</f>
        <v>0</v>
      </c>
      <c r="H83" s="125">
        <f>'Модульные кухни, столешницы'!AK78*'Кухни фабрики ДСВ, г. Пенза'!$D83</f>
        <v>0</v>
      </c>
      <c r="I83" s="125">
        <f>'Модульные кухни, столешницы'!AL78*'Кухни фабрики ДСВ, г. Пенза'!$D83</f>
        <v>0</v>
      </c>
      <c r="J83" s="125">
        <f>'Модульные кухни, столешницы'!AM78*'Кухни фабрики ДСВ, г. Пенза'!$D83</f>
        <v>0</v>
      </c>
      <c r="K83" s="125">
        <f>'Модульные кухни, столешницы'!AN78*'Кухни фабрики ДСВ, г. Пенза'!$D83</f>
        <v>0</v>
      </c>
      <c r="L83" s="125">
        <f>'Модульные кухни, столешницы'!AO78*'Кухни фабрики ДСВ, г. Пенза'!$D83</f>
        <v>0</v>
      </c>
      <c r="M83" s="125">
        <f>'Модульные кухни, столешницы'!AP78*'Кухни фабрики ДСВ, г. Пенза'!$D83</f>
        <v>0</v>
      </c>
      <c r="N83" s="125">
        <f>'Модульные кухни, столешницы'!AQ78*'Кухни фабрики ДСВ, г. Пенза'!$D83</f>
        <v>0</v>
      </c>
      <c r="O83" s="125">
        <f>'Модульные кухни, столешницы'!AR78*'Кухни фабрики ДСВ, г. Пенза'!$D83</f>
        <v>0</v>
      </c>
      <c r="P83" s="125">
        <f>'Модульные кухни, столешницы'!AS78*'Кухни фабрики ДСВ, г. Пенза'!$D83</f>
        <v>0</v>
      </c>
    </row>
    <row r="84" spans="1:16" x14ac:dyDescent="0.25">
      <c r="A84" s="120" t="str">
        <f>'Модульные кухни, столешницы'!A79</f>
        <v>Шкаф верхний стекло высокий 300</v>
      </c>
      <c r="B84" s="121" t="str">
        <f>'Модульные кухни, столешницы'!B79</f>
        <v>ВПС 300</v>
      </c>
      <c r="C84" s="122"/>
      <c r="D84" s="123"/>
      <c r="E84" s="105"/>
      <c r="F84" s="125">
        <f>'Модульные кухни, столешницы'!AI79*'Кухни фабрики ДСВ, г. Пенза'!$D84</f>
        <v>0</v>
      </c>
      <c r="G84" s="125">
        <f>'Модульные кухни, столешницы'!AJ79*'Кухни фабрики ДСВ, г. Пенза'!$D84</f>
        <v>0</v>
      </c>
      <c r="H84" s="125">
        <f>'Модульные кухни, столешницы'!AK79*'Кухни фабрики ДСВ, г. Пенза'!$D84</f>
        <v>0</v>
      </c>
      <c r="I84" s="125">
        <f>'Модульные кухни, столешницы'!AL79*'Кухни фабрики ДСВ, г. Пенза'!$D84</f>
        <v>0</v>
      </c>
      <c r="J84" s="125">
        <f>'Модульные кухни, столешницы'!AM79*'Кухни фабрики ДСВ, г. Пенза'!$D84</f>
        <v>0</v>
      </c>
      <c r="K84" s="125">
        <f>'Модульные кухни, столешницы'!AN79*'Кухни фабрики ДСВ, г. Пенза'!$D84</f>
        <v>0</v>
      </c>
      <c r="L84" s="125">
        <f>'Модульные кухни, столешницы'!AO79*'Кухни фабрики ДСВ, г. Пенза'!$D84</f>
        <v>0</v>
      </c>
      <c r="M84" s="125">
        <f>'Модульные кухни, столешницы'!AP79*'Кухни фабрики ДСВ, г. Пенза'!$D84</f>
        <v>0</v>
      </c>
      <c r="N84" s="125">
        <f>'Модульные кухни, столешницы'!AQ79*'Кухни фабрики ДСВ, г. Пенза'!$D84</f>
        <v>0</v>
      </c>
      <c r="O84" s="125">
        <f>'Модульные кухни, столешницы'!AR79*'Кухни фабрики ДСВ, г. Пенза'!$D84</f>
        <v>0</v>
      </c>
      <c r="P84" s="125">
        <f>'Модульные кухни, столешницы'!AS79*'Кухни фабрики ДСВ, г. Пенза'!$D84</f>
        <v>0</v>
      </c>
    </row>
    <row r="85" spans="1:16" x14ac:dyDescent="0.25">
      <c r="A85" s="120" t="str">
        <f>'Модульные кухни, столешницы'!A80</f>
        <v>Шкаф верхний стекло высокий 400</v>
      </c>
      <c r="B85" s="121" t="str">
        <f>'Модульные кухни, столешницы'!B80</f>
        <v>ВПС 400</v>
      </c>
      <c r="C85" s="122"/>
      <c r="D85" s="123"/>
      <c r="E85" s="105"/>
      <c r="F85" s="125">
        <f>'Модульные кухни, столешницы'!AI80*'Кухни фабрики ДСВ, г. Пенза'!$D85</f>
        <v>0</v>
      </c>
      <c r="G85" s="125">
        <f>'Модульные кухни, столешницы'!AJ80*'Кухни фабрики ДСВ, г. Пенза'!$D85</f>
        <v>0</v>
      </c>
      <c r="H85" s="125">
        <f>'Модульные кухни, столешницы'!AK80*'Кухни фабрики ДСВ, г. Пенза'!$D85</f>
        <v>0</v>
      </c>
      <c r="I85" s="125">
        <f>'Модульные кухни, столешницы'!AL80*'Кухни фабрики ДСВ, г. Пенза'!$D85</f>
        <v>0</v>
      </c>
      <c r="J85" s="125">
        <f>'Модульные кухни, столешницы'!AM80*'Кухни фабрики ДСВ, г. Пенза'!$D85</f>
        <v>0</v>
      </c>
      <c r="K85" s="125">
        <f>'Модульные кухни, столешницы'!AN80*'Кухни фабрики ДСВ, г. Пенза'!$D85</f>
        <v>0</v>
      </c>
      <c r="L85" s="125">
        <f>'Модульные кухни, столешницы'!AO80*'Кухни фабрики ДСВ, г. Пенза'!$D85</f>
        <v>0</v>
      </c>
      <c r="M85" s="125">
        <f>'Модульные кухни, столешницы'!AP80*'Кухни фабрики ДСВ, г. Пенза'!$D85</f>
        <v>0</v>
      </c>
      <c r="N85" s="125">
        <f>'Модульные кухни, столешницы'!AQ80*'Кухни фабрики ДСВ, г. Пенза'!$D85</f>
        <v>0</v>
      </c>
      <c r="O85" s="125">
        <f>'Модульные кухни, столешницы'!AR80*'Кухни фабрики ДСВ, г. Пенза'!$D85</f>
        <v>0</v>
      </c>
      <c r="P85" s="125">
        <f>'Модульные кухни, столешницы'!AS80*'Кухни фабрики ДСВ, г. Пенза'!$D85</f>
        <v>0</v>
      </c>
    </row>
    <row r="86" spans="1:16" x14ac:dyDescent="0.25">
      <c r="A86" s="120" t="str">
        <f>'Модульные кухни, столешницы'!A81</f>
        <v>Шкаф верхний стекло высокий 600</v>
      </c>
      <c r="B86" s="121" t="str">
        <f>'Модульные кухни, столешницы'!B81</f>
        <v>ВПС 600</v>
      </c>
      <c r="C86" s="122"/>
      <c r="D86" s="123"/>
      <c r="E86" s="105"/>
      <c r="F86" s="125">
        <f>'Модульные кухни, столешницы'!AI81*'Кухни фабрики ДСВ, г. Пенза'!$D86</f>
        <v>0</v>
      </c>
      <c r="G86" s="125">
        <f>'Модульные кухни, столешницы'!AJ81*'Кухни фабрики ДСВ, г. Пенза'!$D86</f>
        <v>0</v>
      </c>
      <c r="H86" s="125">
        <f>'Модульные кухни, столешницы'!AK81*'Кухни фабрики ДСВ, г. Пенза'!$D86</f>
        <v>0</v>
      </c>
      <c r="I86" s="125">
        <f>'Модульные кухни, столешницы'!AL81*'Кухни фабрики ДСВ, г. Пенза'!$D86</f>
        <v>0</v>
      </c>
      <c r="J86" s="125">
        <f>'Модульные кухни, столешницы'!AM81*'Кухни фабрики ДСВ, г. Пенза'!$D86</f>
        <v>0</v>
      </c>
      <c r="K86" s="125">
        <f>'Модульные кухни, столешницы'!AN81*'Кухни фабрики ДСВ, г. Пенза'!$D86</f>
        <v>0</v>
      </c>
      <c r="L86" s="125">
        <f>'Модульные кухни, столешницы'!AO81*'Кухни фабрики ДСВ, г. Пенза'!$D86</f>
        <v>0</v>
      </c>
      <c r="M86" s="125">
        <f>'Модульные кухни, столешницы'!AP81*'Кухни фабрики ДСВ, г. Пенза'!$D86</f>
        <v>0</v>
      </c>
      <c r="N86" s="125">
        <f>'Модульные кухни, столешницы'!AQ81*'Кухни фабрики ДСВ, г. Пенза'!$D86</f>
        <v>0</v>
      </c>
      <c r="O86" s="125">
        <f>'Модульные кухни, столешницы'!AR81*'Кухни фабрики ДСВ, г. Пенза'!$D86</f>
        <v>0</v>
      </c>
      <c r="P86" s="125">
        <f>'Модульные кухни, столешницы'!AS81*'Кухни фабрики ДСВ, г. Пенза'!$D86</f>
        <v>0</v>
      </c>
    </row>
    <row r="87" spans="1:16" x14ac:dyDescent="0.25">
      <c r="A87" s="120" t="str">
        <f>'Модульные кухни, столешницы'!A82</f>
        <v>Шкаф верхний стекло высокий 800</v>
      </c>
      <c r="B87" s="121" t="str">
        <f>'Модульные кухни, столешницы'!B82</f>
        <v>ВПС 800</v>
      </c>
      <c r="C87" s="122"/>
      <c r="D87" s="123"/>
      <c r="E87" s="105"/>
      <c r="F87" s="125">
        <f>'Модульные кухни, столешницы'!AI82*'Кухни фабрики ДСВ, г. Пенза'!$D87</f>
        <v>0</v>
      </c>
      <c r="G87" s="125">
        <f>'Модульные кухни, столешницы'!AJ82*'Кухни фабрики ДСВ, г. Пенза'!$D87</f>
        <v>0</v>
      </c>
      <c r="H87" s="125">
        <f>'Модульные кухни, столешницы'!AK82*'Кухни фабрики ДСВ, г. Пенза'!$D87</f>
        <v>0</v>
      </c>
      <c r="I87" s="125">
        <f>'Модульные кухни, столешницы'!AL82*'Кухни фабрики ДСВ, г. Пенза'!$D87</f>
        <v>0</v>
      </c>
      <c r="J87" s="125">
        <f>'Модульные кухни, столешницы'!AM82*'Кухни фабрики ДСВ, г. Пенза'!$D87</f>
        <v>0</v>
      </c>
      <c r="K87" s="125">
        <f>'Модульные кухни, столешницы'!AN82*'Кухни фабрики ДСВ, г. Пенза'!$D87</f>
        <v>0</v>
      </c>
      <c r="L87" s="125">
        <f>'Модульные кухни, столешницы'!AO82*'Кухни фабрики ДСВ, г. Пенза'!$D87</f>
        <v>0</v>
      </c>
      <c r="M87" s="125">
        <f>'Модульные кухни, столешницы'!AP82*'Кухни фабрики ДСВ, г. Пенза'!$D87</f>
        <v>0</v>
      </c>
      <c r="N87" s="125">
        <f>'Модульные кухни, столешницы'!AQ82*'Кухни фабрики ДСВ, г. Пенза'!$D87</f>
        <v>0</v>
      </c>
      <c r="O87" s="125">
        <f>'Модульные кухни, столешницы'!AR82*'Кухни фабрики ДСВ, г. Пенза'!$D87</f>
        <v>0</v>
      </c>
      <c r="P87" s="125">
        <f>'Модульные кухни, столешницы'!AS82*'Кухни фабрики ДСВ, г. Пенза'!$D87</f>
        <v>0</v>
      </c>
    </row>
    <row r="88" spans="1:16" x14ac:dyDescent="0.25">
      <c r="A88" s="120" t="str">
        <f>'Модульные кухни, столешницы'!A83</f>
        <v>Шкаф верхний угловой стек.  высокий 550*500</v>
      </c>
      <c r="B88" s="121" t="str">
        <f>'Модульные кухни, столешницы'!B83</f>
        <v>ВПУС 550*550</v>
      </c>
      <c r="C88" s="122"/>
      <c r="D88" s="123"/>
      <c r="E88" s="105"/>
      <c r="F88" s="125">
        <f>'Модульные кухни, столешницы'!AI83*'Кухни фабрики ДСВ, г. Пенза'!$D88</f>
        <v>0</v>
      </c>
      <c r="G88" s="125">
        <f>'Модульные кухни, столешницы'!AJ83*'Кухни фабрики ДСВ, г. Пенза'!$D88</f>
        <v>0</v>
      </c>
      <c r="H88" s="125">
        <f>'Модульные кухни, столешницы'!AK83*'Кухни фабрики ДСВ, г. Пенза'!$D88</f>
        <v>0</v>
      </c>
      <c r="I88" s="125">
        <f>'Модульные кухни, столешницы'!AL83*'Кухни фабрики ДСВ, г. Пенза'!$D88</f>
        <v>0</v>
      </c>
      <c r="J88" s="125">
        <f>'Модульные кухни, столешницы'!AM83*'Кухни фабрики ДСВ, г. Пенза'!$D88</f>
        <v>0</v>
      </c>
      <c r="K88" s="125">
        <f>'Модульные кухни, столешницы'!AN83*'Кухни фабрики ДСВ, г. Пенза'!$D88</f>
        <v>0</v>
      </c>
      <c r="L88" s="125">
        <f>'Модульные кухни, столешницы'!AO83*'Кухни фабрики ДСВ, г. Пенза'!$D88</f>
        <v>0</v>
      </c>
      <c r="M88" s="125">
        <f>'Модульные кухни, столешницы'!AP83*'Кухни фабрики ДСВ, г. Пенза'!$D88</f>
        <v>0</v>
      </c>
      <c r="N88" s="125">
        <f>'Модульные кухни, столешницы'!AQ83*'Кухни фабрики ДСВ, г. Пенза'!$D88</f>
        <v>0</v>
      </c>
      <c r="O88" s="125">
        <f>'Модульные кухни, столешницы'!AR83*'Кухни фабрики ДСВ, г. Пенза'!$D88</f>
        <v>0</v>
      </c>
      <c r="P88" s="125">
        <f>'Модульные кухни, столешницы'!AS83*'Кухни фабрики ДСВ, г. Пенза'!$D88</f>
        <v>0</v>
      </c>
    </row>
    <row r="89" spans="1:16" x14ac:dyDescent="0.25">
      <c r="A89" s="120" t="str">
        <f>'Модульные кухни, столешницы'!A84</f>
        <v>Шкаф верхний угловой высокий 600*600</v>
      </c>
      <c r="B89" s="121" t="str">
        <f>'Модульные кухни, столешницы'!B84</f>
        <v>ВПУ 600*600</v>
      </c>
      <c r="C89" s="122"/>
      <c r="D89" s="123"/>
      <c r="E89" s="105"/>
      <c r="F89" s="125">
        <f>'Модульные кухни, столешницы'!AI84*'Кухни фабрики ДСВ, г. Пенза'!$D89</f>
        <v>0</v>
      </c>
      <c r="G89" s="125">
        <f>'Модульные кухни, столешницы'!AJ84*'Кухни фабрики ДСВ, г. Пенза'!$D89</f>
        <v>0</v>
      </c>
      <c r="H89" s="125">
        <f>'Модульные кухни, столешницы'!AK84*'Кухни фабрики ДСВ, г. Пенза'!$D89</f>
        <v>0</v>
      </c>
      <c r="I89" s="125">
        <f>'Модульные кухни, столешницы'!AL84*'Кухни фабрики ДСВ, г. Пенза'!$D89</f>
        <v>0</v>
      </c>
      <c r="J89" s="125">
        <f>'Модульные кухни, столешницы'!AM84*'Кухни фабрики ДСВ, г. Пенза'!$D89</f>
        <v>0</v>
      </c>
      <c r="K89" s="125">
        <f>'Модульные кухни, столешницы'!AN84*'Кухни фабрики ДСВ, г. Пенза'!$D89</f>
        <v>0</v>
      </c>
      <c r="L89" s="125">
        <f>'Модульные кухни, столешницы'!AO84*'Кухни фабрики ДСВ, г. Пенза'!$D89</f>
        <v>0</v>
      </c>
      <c r="M89" s="125">
        <f>'Модульные кухни, столешницы'!AP84*'Кухни фабрики ДСВ, г. Пенза'!$D89</f>
        <v>0</v>
      </c>
      <c r="N89" s="125">
        <f>'Модульные кухни, столешницы'!AQ84*'Кухни фабрики ДСВ, г. Пенза'!$D89</f>
        <v>0</v>
      </c>
      <c r="O89" s="125">
        <f>'Модульные кухни, столешницы'!AR84*'Кухни фабрики ДСВ, г. Пенза'!$D89</f>
        <v>0</v>
      </c>
      <c r="P89" s="125">
        <f>'Модульные кухни, столешницы'!AS84*'Кухни фабрики ДСВ, г. Пенза'!$D89</f>
        <v>0</v>
      </c>
    </row>
    <row r="90" spans="1:16" x14ac:dyDescent="0.25">
      <c r="A90" s="120" t="str">
        <f>'Модульные кухни, столешницы'!A85</f>
        <v>Шкаф верхний угловой высокий  550*500</v>
      </c>
      <c r="B90" s="121" t="str">
        <f>'Модульные кухни, столешницы'!B85</f>
        <v xml:space="preserve">ВПУ 550*550 </v>
      </c>
      <c r="C90" s="122"/>
      <c r="D90" s="123"/>
      <c r="E90" s="105"/>
      <c r="F90" s="125">
        <f>'Модульные кухни, столешницы'!AI85*'Кухни фабрики ДСВ, г. Пенза'!$D90</f>
        <v>0</v>
      </c>
      <c r="G90" s="125">
        <f>'Модульные кухни, столешницы'!AJ85*'Кухни фабрики ДСВ, г. Пенза'!$D90</f>
        <v>0</v>
      </c>
      <c r="H90" s="125">
        <f>'Модульные кухни, столешницы'!AK85*'Кухни фабрики ДСВ, г. Пенза'!$D90</f>
        <v>0</v>
      </c>
      <c r="I90" s="125">
        <f>'Модульные кухни, столешницы'!AL85*'Кухни фабрики ДСВ, г. Пенза'!$D90</f>
        <v>0</v>
      </c>
      <c r="J90" s="125">
        <f>'Модульные кухни, столешницы'!AM85*'Кухни фабрики ДСВ, г. Пенза'!$D90</f>
        <v>0</v>
      </c>
      <c r="K90" s="125">
        <f>'Модульные кухни, столешницы'!AN85*'Кухни фабрики ДСВ, г. Пенза'!$D90</f>
        <v>0</v>
      </c>
      <c r="L90" s="125">
        <f>'Модульные кухни, столешницы'!AO85*'Кухни фабрики ДСВ, г. Пенза'!$D90</f>
        <v>0</v>
      </c>
      <c r="M90" s="125">
        <f>'Модульные кухни, столешницы'!AP85*'Кухни фабрики ДСВ, г. Пенза'!$D90</f>
        <v>0</v>
      </c>
      <c r="N90" s="125">
        <f>'Модульные кухни, столешницы'!AQ85*'Кухни фабрики ДСВ, г. Пенза'!$D90</f>
        <v>0</v>
      </c>
      <c r="O90" s="125">
        <f>'Модульные кухни, столешницы'!AR85*'Кухни фабрики ДСВ, г. Пенза'!$D90</f>
        <v>0</v>
      </c>
      <c r="P90" s="125">
        <f>'Модульные кухни, столешницы'!AS85*'Кухни фабрики ДСВ, г. Пенза'!$D90</f>
        <v>0</v>
      </c>
    </row>
    <row r="91" spans="1:16" s="105" customFormat="1" x14ac:dyDescent="0.25">
      <c r="A91" s="104"/>
    </row>
    <row r="92" spans="1:16" x14ac:dyDescent="0.25">
      <c r="A92" s="120" t="s">
        <v>216</v>
      </c>
      <c r="B92" s="105"/>
      <c r="C92" s="105"/>
      <c r="D92" s="123"/>
      <c r="E92" s="105"/>
      <c r="F92" s="124">
        <f>200*$D92+'Модульные кухни, столешницы'!D7*'Модульные кухни, столешницы'!$AI$1*$D92</f>
        <v>0</v>
      </c>
      <c r="G92" s="124">
        <f>200*$D92+'Модульные кухни, столешницы'!E7*'Модульные кухни, столешницы'!$AI$1*$D92</f>
        <v>0</v>
      </c>
      <c r="H92" s="124">
        <f>200*$D92+'Модульные кухни, столешницы'!F7*'Модульные кухни, столешницы'!$AI$1*$D92</f>
        <v>0</v>
      </c>
      <c r="I92" s="124">
        <f>200*$D92+'Модульные кухни, столешницы'!G7*'Модульные кухни, столешницы'!$AI$1*$D92</f>
        <v>0</v>
      </c>
      <c r="J92" s="124">
        <f>200*$D92+'Модульные кухни, столешницы'!H7*'Модульные кухни, столешницы'!$AI$1*$D92</f>
        <v>0</v>
      </c>
      <c r="K92" s="124">
        <f>200*$D92+'Модульные кухни, столешницы'!I7*'Модульные кухни, столешницы'!$AI$1*$D92</f>
        <v>0</v>
      </c>
      <c r="L92" s="124">
        <f>200*$D92+'Модульные кухни, столешницы'!J7*'Модульные кухни, столешницы'!$AI$1*$D92</f>
        <v>0</v>
      </c>
      <c r="M92" s="124">
        <f>200*$D92+'Модульные кухни, столешницы'!K7*'Модульные кухни, столешницы'!$AI$1*$D92</f>
        <v>0</v>
      </c>
      <c r="N92" s="124">
        <f>200*$D92+'Модульные кухни, столешницы'!L7*'Модульные кухни, столешницы'!$AI$1*$D92</f>
        <v>0</v>
      </c>
      <c r="O92" s="124">
        <f>200*$D92+'Модульные кухни, столешницы'!M7*'Модульные кухни, столешницы'!$AI$1*$D92</f>
        <v>0</v>
      </c>
      <c r="P92" s="124">
        <f>200*$D92+'Модульные кухни, столешницы'!N7*'Модульные кухни, столешницы'!$AI$1*$D92</f>
        <v>0</v>
      </c>
    </row>
    <row r="93" spans="1:16" x14ac:dyDescent="0.25">
      <c r="A93" s="120" t="s">
        <v>217</v>
      </c>
      <c r="B93" s="105"/>
      <c r="C93" s="105"/>
      <c r="D93" s="123"/>
      <c r="E93" s="105"/>
      <c r="F93" s="124">
        <f>200*$D93+'Модульные кухни, столешницы'!D9*'Модульные кухни, столешницы'!$AI$1*$D93</f>
        <v>0</v>
      </c>
      <c r="G93" s="124">
        <f>200*$D93+'Модульные кухни, столешницы'!E9*'Модульные кухни, столешницы'!$AI$1*$D93</f>
        <v>0</v>
      </c>
      <c r="H93" s="124">
        <f>200*$D93+'Модульные кухни, столешницы'!F9*'Модульные кухни, столешницы'!$AI$1*$D93</f>
        <v>0</v>
      </c>
      <c r="I93" s="124">
        <f>200*$D93+'Модульные кухни, столешницы'!G9*'Модульные кухни, столешницы'!$AI$1*$D93</f>
        <v>0</v>
      </c>
      <c r="J93" s="124">
        <f>200*$D93+'Модульные кухни, столешницы'!H9*'Модульные кухни, столешницы'!$AI$1*$D93</f>
        <v>0</v>
      </c>
      <c r="K93" s="124">
        <f>200*$D93+'Модульные кухни, столешницы'!I9*'Модульные кухни, столешницы'!$AI$1*$D93</f>
        <v>0</v>
      </c>
      <c r="L93" s="124">
        <f>200*$D93+'Модульные кухни, столешницы'!J9*'Модульные кухни, столешницы'!$AI$1*$D93</f>
        <v>0</v>
      </c>
      <c r="M93" s="124">
        <f>200*$D93+'Модульные кухни, столешницы'!K9*'Модульные кухни, столешницы'!$AI$1*$D93</f>
        <v>0</v>
      </c>
      <c r="N93" s="124">
        <f>200*$D93+'Модульные кухни, столешницы'!L9*'Модульные кухни, столешницы'!$AI$1*$D93</f>
        <v>0</v>
      </c>
      <c r="O93" s="124">
        <f>200*$D93+'Модульные кухни, столешницы'!M9*'Модульные кухни, столешницы'!$AI$1*$D93</f>
        <v>0</v>
      </c>
      <c r="P93" s="124">
        <f>200*$D93+'Модульные кухни, столешницы'!N9*'Модульные кухни, столешницы'!$AI$1*$D93</f>
        <v>0</v>
      </c>
    </row>
    <row r="94" spans="1:16" x14ac:dyDescent="0.25">
      <c r="A94" s="120" t="s">
        <v>218</v>
      </c>
      <c r="B94" s="105"/>
      <c r="C94" s="105"/>
      <c r="D94" s="123"/>
      <c r="E94" s="105"/>
      <c r="F94" s="124">
        <f>490*$D94</f>
        <v>0</v>
      </c>
      <c r="G94" s="124">
        <f t="shared" ref="G94:P94" si="1">490*$D94</f>
        <v>0</v>
      </c>
      <c r="H94" s="124">
        <f t="shared" si="1"/>
        <v>0</v>
      </c>
      <c r="I94" s="124">
        <f t="shared" si="1"/>
        <v>0</v>
      </c>
      <c r="J94" s="124">
        <f t="shared" si="1"/>
        <v>0</v>
      </c>
      <c r="K94" s="124">
        <f t="shared" si="1"/>
        <v>0</v>
      </c>
      <c r="L94" s="124">
        <f t="shared" si="1"/>
        <v>0</v>
      </c>
      <c r="M94" s="124">
        <f t="shared" si="1"/>
        <v>0</v>
      </c>
      <c r="N94" s="124">
        <f t="shared" si="1"/>
        <v>0</v>
      </c>
      <c r="O94" s="124">
        <f t="shared" si="1"/>
        <v>0</v>
      </c>
      <c r="P94" s="124">
        <f t="shared" si="1"/>
        <v>0</v>
      </c>
    </row>
    <row r="95" spans="1:16" x14ac:dyDescent="0.25">
      <c r="A95" s="120" t="s">
        <v>219</v>
      </c>
      <c r="B95" s="105"/>
      <c r="C95" s="105"/>
      <c r="D95" s="123"/>
      <c r="E95" s="105"/>
      <c r="F95" s="124">
        <f>'Модульные кухни, столешницы'!D5*'Модульные кухни, столешницы'!$AI$1*$D95</f>
        <v>0</v>
      </c>
      <c r="G95" s="124">
        <f>'Модульные кухни, столешницы'!E5*'Модульные кухни, столешницы'!$AI$1*$D95</f>
        <v>0</v>
      </c>
      <c r="H95" s="124">
        <f>'Модульные кухни, столешницы'!F5*'Модульные кухни, столешницы'!$AI$1*$D95</f>
        <v>0</v>
      </c>
      <c r="I95" s="124">
        <f>'Модульные кухни, столешницы'!G5*'Модульные кухни, столешницы'!$AI$1*$D95</f>
        <v>0</v>
      </c>
      <c r="J95" s="124">
        <f>'Модульные кухни, столешницы'!H5*'Модульные кухни, столешницы'!$AI$1*$D95</f>
        <v>0</v>
      </c>
      <c r="K95" s="124">
        <f>'Модульные кухни, столешницы'!I5*'Модульные кухни, столешницы'!$AI$1*$D95</f>
        <v>0</v>
      </c>
      <c r="L95" s="124">
        <f>'Модульные кухни, столешницы'!J5*'Модульные кухни, столешницы'!$AI$1*$D95</f>
        <v>0</v>
      </c>
      <c r="M95" s="124">
        <f>'Модульные кухни, столешницы'!K5*'Модульные кухни, столешницы'!$AI$1*$D95</f>
        <v>0</v>
      </c>
      <c r="N95" s="124">
        <f>'Модульные кухни, столешницы'!L5*'Модульные кухни, столешницы'!$AI$1*$D95</f>
        <v>0</v>
      </c>
      <c r="O95" s="124">
        <f>'Модульные кухни, столешницы'!M5*'Модульные кухни, столешницы'!$AI$1*$D95</f>
        <v>0</v>
      </c>
      <c r="P95" s="124">
        <f>'Модульные кухни, столешницы'!N5*'Модульные кухни, столешницы'!$AI$1*$D95</f>
        <v>0</v>
      </c>
    </row>
    <row r="96" spans="1:16" x14ac:dyDescent="0.25">
      <c r="A96" s="120" t="s">
        <v>231</v>
      </c>
      <c r="B96" s="105"/>
      <c r="C96" s="105"/>
      <c r="D96" s="123"/>
      <c r="E96" s="105"/>
      <c r="F96" s="124">
        <f>'Модульные кухни, столешницы'!D69*'Модульные кухни, столешницы'!$AI$1*$D$96</f>
        <v>0</v>
      </c>
      <c r="G96" s="124">
        <f>'Модульные кухни, столешницы'!E69*'Модульные кухни, столешницы'!$AI$1*$D$96</f>
        <v>0</v>
      </c>
      <c r="H96" s="124">
        <f>'Модульные кухни, столешницы'!F69*'Модульные кухни, столешницы'!$AI$1*$D$96</f>
        <v>0</v>
      </c>
      <c r="I96" s="124">
        <f>'Модульные кухни, столешницы'!G69*'Модульные кухни, столешницы'!$AI$1*$D$96</f>
        <v>0</v>
      </c>
      <c r="J96" s="124">
        <f>'Модульные кухни, столешницы'!H69*'Модульные кухни, столешницы'!$AI$1*$D$96</f>
        <v>0</v>
      </c>
      <c r="K96" s="124">
        <f>'Модульные кухни, столешницы'!I69*'Модульные кухни, столешницы'!$AI$1*$D$96</f>
        <v>0</v>
      </c>
      <c r="L96" s="124">
        <f>'Модульные кухни, столешницы'!J69*'Модульные кухни, столешницы'!$AI$1*$D$96</f>
        <v>0</v>
      </c>
      <c r="M96" s="124">
        <f>'Модульные кухни, столешницы'!K69*'Модульные кухни, столешницы'!$AI$1*$D$96</f>
        <v>0</v>
      </c>
      <c r="N96" s="124">
        <f>'Модульные кухни, столешницы'!L69*'Модульные кухни, столешницы'!$AI$1*$D$96</f>
        <v>0</v>
      </c>
      <c r="O96" s="124">
        <f>'Модульные кухни, столешницы'!M69*'Модульные кухни, столешницы'!$AI$1*$D$96</f>
        <v>0</v>
      </c>
      <c r="P96" s="124">
        <f>'Модульные кухни, столешницы'!N69*'Модульные кухни, столешницы'!$AI$1*$D$96</f>
        <v>0</v>
      </c>
    </row>
    <row r="97" spans="1:16" x14ac:dyDescent="0.25">
      <c r="A97" s="104"/>
      <c r="B97" s="105"/>
      <c r="C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</row>
    <row r="98" spans="1:16" x14ac:dyDescent="0.25">
      <c r="A98" s="108"/>
      <c r="B98" s="105"/>
      <c r="C98" s="105"/>
      <c r="D98" s="126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</row>
    <row r="99" spans="1:16" x14ac:dyDescent="0.25">
      <c r="A99" s="120" t="s">
        <v>233</v>
      </c>
      <c r="B99" s="105"/>
      <c r="C99" s="105"/>
      <c r="D99" s="127"/>
      <c r="E99" s="105"/>
      <c r="F99" s="128">
        <f>'Модульные кухни, столешницы'!B90*'Кухни фабрики ДСВ, г. Пенза'!D99</f>
        <v>0</v>
      </c>
      <c r="G99" s="105"/>
      <c r="H99" s="105"/>
      <c r="I99" s="105"/>
      <c r="J99" s="105"/>
      <c r="K99" s="105"/>
      <c r="L99" s="105"/>
      <c r="M99" s="105"/>
      <c r="N99" s="105"/>
      <c r="O99" s="105"/>
      <c r="P99" s="105"/>
    </row>
    <row r="100" spans="1:16" ht="26.25" x14ac:dyDescent="0.25">
      <c r="A100" s="129" t="s">
        <v>182</v>
      </c>
      <c r="B100" s="105"/>
      <c r="C100" s="105"/>
      <c r="D100" s="130"/>
      <c r="E100" s="105"/>
      <c r="F100" s="128">
        <f>D100*'Модульные кухни, столешницы'!B91</f>
        <v>0</v>
      </c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</row>
    <row r="101" spans="1:16" x14ac:dyDescent="0.25">
      <c r="A101" s="120" t="s">
        <v>232</v>
      </c>
      <c r="B101" s="105"/>
      <c r="C101" s="105"/>
      <c r="D101" s="130"/>
      <c r="E101" s="105"/>
      <c r="F101" s="128">
        <f>'Модульные кухни, столешницы'!B89*D101</f>
        <v>0</v>
      </c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</row>
    <row r="102" spans="1:16" x14ac:dyDescent="0.25">
      <c r="A102" s="120" t="s">
        <v>234</v>
      </c>
      <c r="B102" s="105"/>
      <c r="C102" s="105"/>
      <c r="D102" s="130"/>
      <c r="E102" s="105"/>
      <c r="F102" s="128">
        <f>'Модульные кухни, столешницы'!B92*D102</f>
        <v>0</v>
      </c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</row>
    <row r="103" spans="1:16" ht="26.25" x14ac:dyDescent="0.25">
      <c r="A103" s="129" t="s">
        <v>184</v>
      </c>
      <c r="B103" s="105"/>
      <c r="C103" s="105"/>
      <c r="D103" s="130"/>
      <c r="E103" s="105"/>
      <c r="F103" s="128">
        <f>'Модульные кухни, столешницы'!B93*D103</f>
        <v>0</v>
      </c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</row>
    <row r="104" spans="1:16" ht="27.75" x14ac:dyDescent="0.25">
      <c r="A104" s="131" t="s">
        <v>235</v>
      </c>
      <c r="B104" s="105"/>
      <c r="C104" s="105"/>
      <c r="D104" s="130"/>
      <c r="E104" s="105"/>
      <c r="F104" s="128">
        <f>D104*'Модульные кухни, столешницы'!B94</f>
        <v>0</v>
      </c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</row>
    <row r="105" spans="1:16" ht="27.75" x14ac:dyDescent="0.25">
      <c r="A105" s="131" t="s">
        <v>236</v>
      </c>
      <c r="B105" s="105"/>
      <c r="C105" s="105"/>
      <c r="D105" s="130"/>
      <c r="E105" s="105"/>
      <c r="F105" s="128">
        <f>D105*'Модульные кухни, столешницы'!B95</f>
        <v>0</v>
      </c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</row>
    <row r="106" spans="1:16" x14ac:dyDescent="0.25">
      <c r="A106" s="120" t="str">
        <f>'Модульные кухни, столешницы'!A96</f>
        <v>Боковина</v>
      </c>
      <c r="B106" s="105"/>
      <c r="C106" s="105"/>
      <c r="D106" s="130"/>
      <c r="E106" s="105"/>
      <c r="F106" s="128">
        <f>D106*'Модульные кухни, столешницы'!B96</f>
        <v>0</v>
      </c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</row>
    <row r="107" spans="1:16" x14ac:dyDescent="0.25">
      <c r="A107" s="120" t="str">
        <f>'Модульные кухни, столешницы'!A97</f>
        <v>Стеновая панель АБС пластик 2 м</v>
      </c>
      <c r="B107" s="105"/>
      <c r="C107" s="105"/>
      <c r="D107" s="130"/>
      <c r="E107" s="105"/>
      <c r="F107" s="128">
        <f>D107*'Модульные кухни, столешницы'!B97</f>
        <v>0</v>
      </c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</row>
    <row r="108" spans="1:16" x14ac:dyDescent="0.25">
      <c r="A108" s="120" t="str">
        <f>'Модульные кухни, столешницы'!A98</f>
        <v>Стеновая панель АБС пластик 3 м</v>
      </c>
      <c r="B108" s="105"/>
      <c r="C108" s="105"/>
      <c r="D108" s="130"/>
      <c r="E108" s="105"/>
      <c r="F108" s="128">
        <f>'Модульные кухни, столешницы'!B98*D108</f>
        <v>0</v>
      </c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</row>
    <row r="109" spans="1:16" x14ac:dyDescent="0.25">
      <c r="A109" s="120" t="str">
        <f>'Модульные кухни, столешницы'!A99</f>
        <v>Стеновая панель ДСП 6 мм</v>
      </c>
      <c r="B109" s="105"/>
      <c r="C109" s="105"/>
      <c r="D109" s="130"/>
      <c r="E109" s="105"/>
      <c r="F109" s="128">
        <f>D109*'Модульные кухни, столешницы'!B99</f>
        <v>0</v>
      </c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</row>
    <row r="110" spans="1:16" ht="27.75" x14ac:dyDescent="0.25">
      <c r="A110" s="131" t="s">
        <v>237</v>
      </c>
      <c r="B110" s="105"/>
      <c r="C110" s="105"/>
      <c r="D110" s="130"/>
      <c r="E110" s="105"/>
      <c r="F110" s="128">
        <f>D110*'Модульные кухни, столешницы'!B100</f>
        <v>0</v>
      </c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</row>
    <row r="111" spans="1:16" x14ac:dyDescent="0.25">
      <c r="A111" s="120" t="str">
        <f>'Модульные кухни, столешницы'!A101</f>
        <v>Мойка</v>
      </c>
      <c r="B111" s="105"/>
      <c r="C111" s="105"/>
      <c r="D111" s="130"/>
      <c r="E111" s="105"/>
      <c r="F111" s="128">
        <f>D111</f>
        <v>0</v>
      </c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</row>
    <row r="112" spans="1:16" x14ac:dyDescent="0.25">
      <c r="A112" s="120" t="str">
        <f>'Модульные кухни, столешницы'!A102</f>
        <v>Смеситель</v>
      </c>
      <c r="B112" s="105"/>
      <c r="C112" s="105"/>
      <c r="D112" s="130"/>
      <c r="E112" s="105"/>
      <c r="F112" s="128">
        <f t="shared" ref="F112:F113" si="2">D112</f>
        <v>0</v>
      </c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</row>
    <row r="113" spans="1:16" x14ac:dyDescent="0.25">
      <c r="A113" s="120" t="str">
        <f>'Модульные кухни, столешницы'!A103</f>
        <v>Посудосушитель</v>
      </c>
      <c r="B113" s="105"/>
      <c r="C113" s="105"/>
      <c r="D113" s="130"/>
      <c r="E113" s="105"/>
      <c r="F113" s="128">
        <f t="shared" si="2"/>
        <v>0</v>
      </c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</row>
    <row r="114" spans="1:16" x14ac:dyDescent="0.25">
      <c r="A114" s="104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</row>
    <row r="115" spans="1:16" x14ac:dyDescent="0.25">
      <c r="A115" s="104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</row>
    <row r="116" spans="1:16" x14ac:dyDescent="0.25">
      <c r="A116" s="104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</row>
    <row r="117" spans="1:16" x14ac:dyDescent="0.25">
      <c r="A117" s="104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</row>
    <row r="118" spans="1:16" x14ac:dyDescent="0.25">
      <c r="A118" s="132" t="str">
        <f>'Модульные кухни, столешницы'!A108</f>
        <v>Услуги: (Внимание, расчёт для черты города)</v>
      </c>
      <c r="B118" s="133"/>
      <c r="C118" s="133"/>
      <c r="D118" s="126"/>
      <c r="E118" s="133"/>
      <c r="F118" s="134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</row>
    <row r="119" spans="1:16" x14ac:dyDescent="0.25">
      <c r="A119" s="135" t="str">
        <f>'Модульные кухни, столешницы'!A109</f>
        <v>Сборка</v>
      </c>
      <c r="B119" s="105"/>
      <c r="C119" s="105"/>
      <c r="D119" s="136">
        <v>0.1</v>
      </c>
      <c r="E119" s="105"/>
      <c r="F119" s="137">
        <f>F6*D119</f>
        <v>0</v>
      </c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</row>
    <row r="120" spans="1:16" x14ac:dyDescent="0.25">
      <c r="A120" s="120" t="str">
        <f>'Модульные кухни, столешницы'!A110</f>
        <v>Подъём</v>
      </c>
      <c r="B120" s="105"/>
      <c r="C120" s="105"/>
      <c r="D120" s="138">
        <v>800</v>
      </c>
      <c r="E120" s="105"/>
      <c r="F120" s="139">
        <f>D120</f>
        <v>800</v>
      </c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</row>
    <row r="121" spans="1:16" x14ac:dyDescent="0.25">
      <c r="A121" s="120" t="str">
        <f>'Модульные кухни, столешницы'!A111</f>
        <v>Доставка</v>
      </c>
      <c r="B121" s="105"/>
      <c r="C121" s="105"/>
      <c r="D121" s="138">
        <v>790</v>
      </c>
      <c r="E121" s="105"/>
      <c r="F121" s="139">
        <f>D121</f>
        <v>790</v>
      </c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</row>
    <row r="122" spans="1:16" x14ac:dyDescent="0.25">
      <c r="A122" s="120" t="str">
        <f>'Модульные кухни, столешницы'!A112</f>
        <v>Подвесы</v>
      </c>
      <c r="B122" s="105"/>
      <c r="C122" s="105"/>
      <c r="D122" s="138">
        <f>SUM(D9:D22)+SUM(D31:D39)+SUM(D69:D90)</f>
        <v>0</v>
      </c>
      <c r="E122" s="105"/>
      <c r="F122" s="139">
        <f>D122*200</f>
        <v>0</v>
      </c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</row>
    <row r="123" spans="1:16" x14ac:dyDescent="0.25">
      <c r="A123" s="120" t="str">
        <f>'Модульные кухни, столешницы'!A113</f>
        <v>Выпилы</v>
      </c>
      <c r="B123" s="105"/>
      <c r="C123" s="105"/>
      <c r="D123" s="123"/>
      <c r="E123" s="105"/>
      <c r="F123" s="139">
        <f>D123*300</f>
        <v>0</v>
      </c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</row>
    <row r="124" spans="1:16" x14ac:dyDescent="0.25">
      <c r="A124" s="120" t="str">
        <f>'Модульные кухни, столешницы'!A114</f>
        <v>Установка стеновой панели</v>
      </c>
      <c r="B124" s="105"/>
      <c r="C124" s="105"/>
      <c r="D124" s="123"/>
      <c r="E124" s="105"/>
      <c r="F124" s="139">
        <f>D124*250</f>
        <v>0</v>
      </c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</row>
    <row r="125" spans="1:16" x14ac:dyDescent="0.25">
      <c r="A125" s="120" t="str">
        <f>'Модульные кухни, столешницы'!A115</f>
        <v>Выпилы под розетки в стеновой</v>
      </c>
      <c r="B125" s="105"/>
      <c r="C125" s="105"/>
      <c r="D125" s="123"/>
      <c r="E125" s="105"/>
      <c r="F125" s="139">
        <f>D125*2000</f>
        <v>0</v>
      </c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</row>
    <row r="126" spans="1:16" s="105" customFormat="1" x14ac:dyDescent="0.25">
      <c r="A126" s="104"/>
    </row>
    <row r="127" spans="1:16" s="105" customFormat="1" x14ac:dyDescent="0.25">
      <c r="A127" s="104"/>
    </row>
    <row r="128" spans="1:16" s="105" customFormat="1" x14ac:dyDescent="0.25">
      <c r="A128" s="104"/>
      <c r="B128" s="140" t="s">
        <v>238</v>
      </c>
      <c r="C128" s="140"/>
      <c r="D128" s="140"/>
      <c r="E128" s="140"/>
      <c r="F128" s="141">
        <f>SUM($F119:$F127)+F6</f>
        <v>1590</v>
      </c>
      <c r="G128" s="141">
        <f t="shared" ref="G128:P128" si="3">SUM($F119:$F127)+G6</f>
        <v>1590</v>
      </c>
      <c r="H128" s="141">
        <f t="shared" si="3"/>
        <v>1590</v>
      </c>
      <c r="I128" s="141">
        <f t="shared" si="3"/>
        <v>1590</v>
      </c>
      <c r="J128" s="141">
        <f t="shared" si="3"/>
        <v>1590</v>
      </c>
      <c r="K128" s="141">
        <f t="shared" si="3"/>
        <v>1590</v>
      </c>
      <c r="L128" s="141">
        <f t="shared" si="3"/>
        <v>1590</v>
      </c>
      <c r="M128" s="141">
        <f t="shared" si="3"/>
        <v>1590</v>
      </c>
      <c r="N128" s="141">
        <f t="shared" si="3"/>
        <v>1590</v>
      </c>
      <c r="O128" s="141">
        <f t="shared" si="3"/>
        <v>1590</v>
      </c>
      <c r="P128" s="141">
        <f t="shared" si="3"/>
        <v>1590</v>
      </c>
    </row>
    <row r="129" spans="1:1" s="105" customFormat="1" x14ac:dyDescent="0.25">
      <c r="A129" s="104"/>
    </row>
    <row r="130" spans="1:1" s="105" customFormat="1" x14ac:dyDescent="0.25">
      <c r="A130" s="104"/>
    </row>
    <row r="131" spans="1:1" s="105" customFormat="1" x14ac:dyDescent="0.25">
      <c r="A131" s="104"/>
    </row>
    <row r="132" spans="1:1" s="105" customFormat="1" x14ac:dyDescent="0.25">
      <c r="A132" s="104"/>
    </row>
    <row r="133" spans="1:1" s="105" customFormat="1" x14ac:dyDescent="0.25">
      <c r="A133" s="104"/>
    </row>
    <row r="134" spans="1:1" s="105" customFormat="1" x14ac:dyDescent="0.25">
      <c r="A134" s="104"/>
    </row>
    <row r="135" spans="1:1" s="105" customFormat="1" x14ac:dyDescent="0.25">
      <c r="A135" s="104"/>
    </row>
  </sheetData>
  <sheetProtection algorithmName="SHA-512" hashValue="O5O4dbAJ8TiRoIYIH1K2rkwqrMGLPmPun5CXmb/DfKFKY75jdOv6GubEgsZNvo4UQhKreXb2FGkZP3RincPX1A==" saltValue="+cr03j84DQvnsyZQqiiYgQ==" spinCount="100000" sheet="1" formatCells="0" formatColumns="0" formatRows="0" insertColumns="0" insertRows="0" insertHyperlinks="0" deleteColumns="0" deleteRows="0" sort="0" autoFilter="0" pivotTables="0"/>
  <mergeCells count="14">
    <mergeCell ref="I2:I4"/>
    <mergeCell ref="J2:J4"/>
    <mergeCell ref="K2:K4"/>
    <mergeCell ref="B128:E128"/>
    <mergeCell ref="D6:E6"/>
    <mergeCell ref="D5:E5"/>
    <mergeCell ref="F2:F4"/>
    <mergeCell ref="G2:G4"/>
    <mergeCell ref="H2:H4"/>
    <mergeCell ref="L2:L4"/>
    <mergeCell ref="M2:M4"/>
    <mergeCell ref="N2:N4"/>
    <mergeCell ref="O2:O4"/>
    <mergeCell ref="P2:P4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M202"/>
  <sheetViews>
    <sheetView zoomScale="70" zoomScaleNormal="70" workbookViewId="0">
      <pane ySplit="3" topLeftCell="A91" activePane="bottomLeft" state="frozen"/>
      <selection pane="bottomLeft" activeCell="B88" sqref="B88"/>
    </sheetView>
  </sheetViews>
  <sheetFormatPr defaultRowHeight="21" x14ac:dyDescent="0.25"/>
  <cols>
    <col min="1" max="1" width="58.5703125" style="5" bestFit="1" customWidth="1"/>
    <col min="2" max="2" width="13.140625" style="5" customWidth="1"/>
    <col min="3" max="4" width="10" style="5" customWidth="1"/>
    <col min="5" max="5" width="12.7109375" style="5" customWidth="1"/>
    <col min="6" max="6" width="15" style="5" customWidth="1"/>
    <col min="7" max="7" width="10.28515625" style="5" customWidth="1"/>
    <col min="8" max="8" width="11.42578125" style="5" customWidth="1"/>
    <col min="9" max="9" width="16.28515625" style="5" customWidth="1"/>
    <col min="10" max="10" width="12.42578125" style="5" customWidth="1"/>
    <col min="11" max="11" width="13.5703125" style="5" customWidth="1"/>
    <col min="12" max="12" width="11.5703125" style="5" customWidth="1"/>
    <col min="13" max="13" width="10.5703125" style="5" customWidth="1"/>
    <col min="14" max="14" width="10.42578125" style="5" customWidth="1"/>
    <col min="15" max="15" width="9.140625" style="5" customWidth="1"/>
    <col min="16" max="16" width="8.7109375" style="5" customWidth="1"/>
    <col min="17" max="17" width="10.7109375" style="5" customWidth="1"/>
    <col min="18" max="34" width="9.140625" style="5" customWidth="1"/>
    <col min="35" max="35" width="13.140625" style="5" customWidth="1"/>
    <col min="36" max="48" width="9.7109375" style="5" customWidth="1"/>
    <col min="49" max="49" width="9.140625" style="5" customWidth="1"/>
    <col min="50" max="50" width="9.28515625" style="5" bestFit="1" customWidth="1"/>
    <col min="51" max="51" width="13.5703125" style="46" customWidth="1"/>
    <col min="52" max="65" width="15.7109375" style="3" customWidth="1"/>
    <col min="66" max="16384" width="9.140625" style="5"/>
  </cols>
  <sheetData>
    <row r="1" spans="1:65" ht="75.75" customHeight="1" thickBot="1" x14ac:dyDescent="0.3">
      <c r="AE1" s="94" t="s">
        <v>163</v>
      </c>
      <c r="AF1" s="94"/>
      <c r="AG1" s="94"/>
      <c r="AH1" s="94"/>
      <c r="AI1" s="1">
        <v>1.39</v>
      </c>
      <c r="AY1" s="44"/>
    </row>
    <row r="2" spans="1:65" ht="33" customHeight="1" thickBot="1" x14ac:dyDescent="0.3">
      <c r="A2" s="98" t="s">
        <v>107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100"/>
      <c r="T2" s="103" t="s">
        <v>161</v>
      </c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I2" s="103" t="s">
        <v>162</v>
      </c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Y2" s="45"/>
      <c r="AZ2" s="74">
        <f>AZ118</f>
        <v>38605.82</v>
      </c>
      <c r="BA2" s="74">
        <f t="shared" ref="BA2:BM2" si="0">BA118</f>
        <v>40166.719999999994</v>
      </c>
      <c r="BB2" s="74">
        <f t="shared" si="0"/>
        <v>36854.619999999995</v>
      </c>
      <c r="BC2" s="74">
        <f t="shared" si="0"/>
        <v>36939.32</v>
      </c>
      <c r="BD2" s="74">
        <f t="shared" si="0"/>
        <v>33772.42</v>
      </c>
      <c r="BE2" s="74">
        <f t="shared" si="0"/>
        <v>33487.520000000004</v>
      </c>
      <c r="BF2" s="74">
        <f t="shared" si="0"/>
        <v>32598.720000000001</v>
      </c>
      <c r="BG2" s="74">
        <f t="shared" si="0"/>
        <v>32968.32</v>
      </c>
      <c r="BH2" s="74">
        <f t="shared" si="0"/>
        <v>31043.32</v>
      </c>
      <c r="BI2" s="74">
        <f t="shared" si="0"/>
        <v>31043.32</v>
      </c>
      <c r="BJ2" s="74">
        <f t="shared" si="0"/>
        <v>33848.32</v>
      </c>
      <c r="BK2" s="74">
        <f t="shared" si="0"/>
        <v>28401.120000000003</v>
      </c>
      <c r="BL2" s="74">
        <f t="shared" si="0"/>
        <v>29150.22</v>
      </c>
      <c r="BM2" s="74">
        <f t="shared" si="0"/>
        <v>22711.920000000002</v>
      </c>
    </row>
    <row r="3" spans="1:65" ht="42.75" thickBot="1" x14ac:dyDescent="0.3">
      <c r="A3" s="89" t="s">
        <v>148</v>
      </c>
      <c r="B3" s="90" t="s">
        <v>149</v>
      </c>
      <c r="C3" s="91" t="s">
        <v>178</v>
      </c>
      <c r="D3" s="91" t="s">
        <v>165</v>
      </c>
      <c r="E3" s="91" t="s">
        <v>166</v>
      </c>
      <c r="F3" s="91" t="s">
        <v>167</v>
      </c>
      <c r="G3" s="91" t="s">
        <v>168</v>
      </c>
      <c r="H3" s="92" t="s">
        <v>169</v>
      </c>
      <c r="I3" s="92" t="s">
        <v>170</v>
      </c>
      <c r="J3" s="92" t="s">
        <v>171</v>
      </c>
      <c r="K3" s="92" t="s">
        <v>172</v>
      </c>
      <c r="L3" s="91" t="s">
        <v>173</v>
      </c>
      <c r="M3" s="91" t="s">
        <v>174</v>
      </c>
      <c r="N3" s="91" t="s">
        <v>175</v>
      </c>
      <c r="O3" s="91" t="s">
        <v>176</v>
      </c>
      <c r="P3" s="91" t="s">
        <v>177</v>
      </c>
      <c r="Q3" s="93" t="s">
        <v>150</v>
      </c>
      <c r="T3" s="6" t="s">
        <v>165</v>
      </c>
      <c r="U3" s="6" t="s">
        <v>166</v>
      </c>
      <c r="V3" s="6" t="s">
        <v>167</v>
      </c>
      <c r="W3" s="6" t="s">
        <v>168</v>
      </c>
      <c r="X3" s="7" t="s">
        <v>169</v>
      </c>
      <c r="Y3" s="7" t="s">
        <v>170</v>
      </c>
      <c r="Z3" s="7" t="s">
        <v>171</v>
      </c>
      <c r="AA3" s="7" t="s">
        <v>172</v>
      </c>
      <c r="AB3" s="6" t="s">
        <v>173</v>
      </c>
      <c r="AC3" s="6" t="s">
        <v>174</v>
      </c>
      <c r="AD3" s="6" t="s">
        <v>175</v>
      </c>
      <c r="AE3" s="6" t="s">
        <v>176</v>
      </c>
      <c r="AF3" s="6" t="s">
        <v>177</v>
      </c>
      <c r="AG3" s="8" t="s">
        <v>150</v>
      </c>
      <c r="AI3" s="6" t="s">
        <v>165</v>
      </c>
      <c r="AJ3" s="6" t="s">
        <v>166</v>
      </c>
      <c r="AK3" s="6" t="s">
        <v>167</v>
      </c>
      <c r="AL3" s="6" t="s">
        <v>168</v>
      </c>
      <c r="AM3" s="7" t="s">
        <v>169</v>
      </c>
      <c r="AN3" s="7" t="s">
        <v>170</v>
      </c>
      <c r="AO3" s="7" t="s">
        <v>171</v>
      </c>
      <c r="AP3" s="7" t="s">
        <v>172</v>
      </c>
      <c r="AQ3" s="6" t="s">
        <v>173</v>
      </c>
      <c r="AR3" s="6" t="s">
        <v>174</v>
      </c>
      <c r="AS3" s="6" t="s">
        <v>175</v>
      </c>
      <c r="AT3" s="6" t="s">
        <v>176</v>
      </c>
      <c r="AU3" s="6" t="s">
        <v>177</v>
      </c>
      <c r="AV3" s="8" t="s">
        <v>150</v>
      </c>
      <c r="AY3" s="4" t="s">
        <v>164</v>
      </c>
      <c r="AZ3" s="75" t="s">
        <v>165</v>
      </c>
      <c r="BA3" s="75" t="s">
        <v>166</v>
      </c>
      <c r="BB3" s="75" t="s">
        <v>167</v>
      </c>
      <c r="BC3" s="75" t="s">
        <v>168</v>
      </c>
      <c r="BD3" s="75" t="s">
        <v>169</v>
      </c>
      <c r="BE3" s="75" t="s">
        <v>170</v>
      </c>
      <c r="BF3" s="75" t="s">
        <v>171</v>
      </c>
      <c r="BG3" s="75" t="s">
        <v>172</v>
      </c>
      <c r="BH3" s="75" t="s">
        <v>173</v>
      </c>
      <c r="BI3" s="75" t="s">
        <v>174</v>
      </c>
      <c r="BJ3" s="76" t="s">
        <v>175</v>
      </c>
      <c r="BK3" s="75" t="s">
        <v>176</v>
      </c>
      <c r="BL3" s="75" t="s">
        <v>177</v>
      </c>
      <c r="BM3" s="75" t="s">
        <v>157</v>
      </c>
    </row>
    <row r="4" spans="1:65" ht="39.950000000000003" customHeight="1" x14ac:dyDescent="0.25">
      <c r="A4" s="83" t="s">
        <v>0</v>
      </c>
      <c r="B4" s="84" t="s">
        <v>1</v>
      </c>
      <c r="C4" s="85">
        <v>427</v>
      </c>
      <c r="D4" s="86"/>
      <c r="E4" s="86"/>
      <c r="F4" s="85"/>
      <c r="G4" s="85"/>
      <c r="H4" s="87"/>
      <c r="I4" s="87"/>
      <c r="J4" s="87"/>
      <c r="K4" s="87"/>
      <c r="L4" s="87"/>
      <c r="M4" s="87"/>
      <c r="N4" s="87"/>
      <c r="O4" s="87"/>
      <c r="P4" s="87"/>
      <c r="Q4" s="88"/>
      <c r="T4" s="13">
        <f>$C$4</f>
        <v>427</v>
      </c>
      <c r="U4" s="13">
        <f t="shared" ref="U4:AG4" si="1">$C$4</f>
        <v>427</v>
      </c>
      <c r="V4" s="13">
        <f t="shared" si="1"/>
        <v>427</v>
      </c>
      <c r="W4" s="13">
        <f t="shared" si="1"/>
        <v>427</v>
      </c>
      <c r="X4" s="13">
        <f t="shared" si="1"/>
        <v>427</v>
      </c>
      <c r="Y4" s="13">
        <f t="shared" si="1"/>
        <v>427</v>
      </c>
      <c r="Z4" s="13">
        <f t="shared" si="1"/>
        <v>427</v>
      </c>
      <c r="AA4" s="13">
        <f t="shared" si="1"/>
        <v>427</v>
      </c>
      <c r="AB4" s="13">
        <f t="shared" si="1"/>
        <v>427</v>
      </c>
      <c r="AC4" s="13">
        <f t="shared" si="1"/>
        <v>427</v>
      </c>
      <c r="AD4" s="13">
        <f t="shared" si="1"/>
        <v>427</v>
      </c>
      <c r="AE4" s="13">
        <f t="shared" si="1"/>
        <v>427</v>
      </c>
      <c r="AF4" s="13">
        <f t="shared" si="1"/>
        <v>427</v>
      </c>
      <c r="AG4" s="13">
        <f t="shared" si="1"/>
        <v>427</v>
      </c>
      <c r="AI4" s="2">
        <f>ROUNDUP(T4*$AI$1,0)</f>
        <v>594</v>
      </c>
      <c r="AJ4" s="2">
        <f t="shared" ref="AJ4:AV4" si="2">ROUNDUP(U4*$AI$1,0)</f>
        <v>594</v>
      </c>
      <c r="AK4" s="2">
        <f t="shared" si="2"/>
        <v>594</v>
      </c>
      <c r="AL4" s="2">
        <f t="shared" si="2"/>
        <v>594</v>
      </c>
      <c r="AM4" s="2">
        <f t="shared" si="2"/>
        <v>594</v>
      </c>
      <c r="AN4" s="2">
        <f t="shared" si="2"/>
        <v>594</v>
      </c>
      <c r="AO4" s="2">
        <f t="shared" si="2"/>
        <v>594</v>
      </c>
      <c r="AP4" s="2">
        <f t="shared" si="2"/>
        <v>594</v>
      </c>
      <c r="AQ4" s="2">
        <f t="shared" si="2"/>
        <v>594</v>
      </c>
      <c r="AR4" s="2">
        <f t="shared" si="2"/>
        <v>594</v>
      </c>
      <c r="AS4" s="2">
        <f t="shared" si="2"/>
        <v>594</v>
      </c>
      <c r="AT4" s="2">
        <f t="shared" si="2"/>
        <v>594</v>
      </c>
      <c r="AU4" s="2">
        <f t="shared" si="2"/>
        <v>594</v>
      </c>
      <c r="AV4" s="2">
        <f t="shared" si="2"/>
        <v>594</v>
      </c>
      <c r="AZ4" s="43">
        <f>AI4*$AY4</f>
        <v>0</v>
      </c>
      <c r="BA4" s="43">
        <f t="shared" ref="BA4:BM4" si="3">AJ4*$AY4</f>
        <v>0</v>
      </c>
      <c r="BB4" s="43">
        <f t="shared" si="3"/>
        <v>0</v>
      </c>
      <c r="BC4" s="43">
        <f t="shared" si="3"/>
        <v>0</v>
      </c>
      <c r="BD4" s="43">
        <f t="shared" si="3"/>
        <v>0</v>
      </c>
      <c r="BE4" s="43">
        <f t="shared" si="3"/>
        <v>0</v>
      </c>
      <c r="BF4" s="43">
        <f t="shared" si="3"/>
        <v>0</v>
      </c>
      <c r="BG4" s="43">
        <f t="shared" si="3"/>
        <v>0</v>
      </c>
      <c r="BH4" s="43">
        <f t="shared" si="3"/>
        <v>0</v>
      </c>
      <c r="BI4" s="43">
        <f t="shared" si="3"/>
        <v>0</v>
      </c>
      <c r="BJ4" s="43">
        <f t="shared" si="3"/>
        <v>0</v>
      </c>
      <c r="BK4" s="43">
        <f t="shared" si="3"/>
        <v>0</v>
      </c>
      <c r="BL4" s="43">
        <f t="shared" si="3"/>
        <v>0</v>
      </c>
      <c r="BM4" s="43">
        <f t="shared" si="3"/>
        <v>0</v>
      </c>
    </row>
    <row r="5" spans="1:65" ht="39.950000000000003" customHeight="1" x14ac:dyDescent="0.25">
      <c r="A5" s="35" t="s">
        <v>2</v>
      </c>
      <c r="B5" s="30" t="s">
        <v>3</v>
      </c>
      <c r="C5" s="14">
        <v>546</v>
      </c>
      <c r="D5" s="15">
        <v>704</v>
      </c>
      <c r="E5" s="15">
        <v>742</v>
      </c>
      <c r="F5" s="14">
        <v>637</v>
      </c>
      <c r="G5" s="14">
        <v>637</v>
      </c>
      <c r="H5" s="16">
        <v>515</v>
      </c>
      <c r="I5" s="16">
        <v>491.4</v>
      </c>
      <c r="J5" s="16">
        <v>464.8</v>
      </c>
      <c r="K5" s="16">
        <v>490</v>
      </c>
      <c r="L5" s="16">
        <v>413</v>
      </c>
      <c r="M5" s="16">
        <v>413</v>
      </c>
      <c r="N5" s="16">
        <v>510.99999999999994</v>
      </c>
      <c r="O5" s="16">
        <v>336</v>
      </c>
      <c r="P5" s="16">
        <v>630</v>
      </c>
      <c r="Q5" s="17"/>
      <c r="T5" s="13">
        <f>$C5+D5</f>
        <v>1250</v>
      </c>
      <c r="U5" s="13">
        <f>$C5+E5</f>
        <v>1288</v>
      </c>
      <c r="V5" s="13">
        <f t="shared" ref="V5:AG5" si="4">$C5+F5</f>
        <v>1183</v>
      </c>
      <c r="W5" s="13">
        <f t="shared" si="4"/>
        <v>1183</v>
      </c>
      <c r="X5" s="13">
        <f t="shared" si="4"/>
        <v>1061</v>
      </c>
      <c r="Y5" s="13">
        <f t="shared" si="4"/>
        <v>1037.4000000000001</v>
      </c>
      <c r="Z5" s="13">
        <f t="shared" si="4"/>
        <v>1010.8</v>
      </c>
      <c r="AA5" s="13">
        <f t="shared" si="4"/>
        <v>1036</v>
      </c>
      <c r="AB5" s="13">
        <f t="shared" si="4"/>
        <v>959</v>
      </c>
      <c r="AC5" s="13">
        <f t="shared" si="4"/>
        <v>959</v>
      </c>
      <c r="AD5" s="13">
        <f t="shared" si="4"/>
        <v>1057</v>
      </c>
      <c r="AE5" s="13">
        <f t="shared" si="4"/>
        <v>882</v>
      </c>
      <c r="AF5" s="13">
        <f t="shared" si="4"/>
        <v>1176</v>
      </c>
      <c r="AG5" s="13">
        <f t="shared" si="4"/>
        <v>546</v>
      </c>
      <c r="AI5" s="2">
        <f>ROUNDUP(T5*$AI$1,0)</f>
        <v>1738</v>
      </c>
      <c r="AJ5" s="2">
        <f t="shared" ref="AJ5:AJ6" si="5">ROUNDUP(U5*$AI$1,0)</f>
        <v>1791</v>
      </c>
      <c r="AK5" s="2">
        <f t="shared" ref="AK5:AK6" si="6">ROUNDUP(V5*$AI$1,0)</f>
        <v>1645</v>
      </c>
      <c r="AL5" s="2">
        <f t="shared" ref="AL5:AL6" si="7">ROUNDUP(W5*$AI$1,0)</f>
        <v>1645</v>
      </c>
      <c r="AM5" s="2">
        <f t="shared" ref="AM5:AM6" si="8">ROUNDUP(X5*$AI$1,0)</f>
        <v>1475</v>
      </c>
      <c r="AN5" s="2">
        <f t="shared" ref="AN5:AN6" si="9">ROUNDUP(Y5*$AI$1,0)</f>
        <v>1442</v>
      </c>
      <c r="AO5" s="2">
        <f t="shared" ref="AO5:AO6" si="10">ROUNDUP(Z5*$AI$1,0)</f>
        <v>1406</v>
      </c>
      <c r="AP5" s="2">
        <f t="shared" ref="AP5:AP6" si="11">ROUNDUP(AA5*$AI$1,0)</f>
        <v>1441</v>
      </c>
      <c r="AQ5" s="2">
        <f t="shared" ref="AQ5:AQ6" si="12">ROUNDUP(AB5*$AI$1,0)</f>
        <v>1334</v>
      </c>
      <c r="AR5" s="2">
        <f t="shared" ref="AR5:AR6" si="13">ROUNDUP(AC5*$AI$1,0)</f>
        <v>1334</v>
      </c>
      <c r="AS5" s="2">
        <f t="shared" ref="AS5:AS6" si="14">ROUNDUP(AD5*$AI$1,0)</f>
        <v>1470</v>
      </c>
      <c r="AT5" s="2">
        <f t="shared" ref="AT5:AT6" si="15">ROUNDUP(AE5*$AI$1,0)</f>
        <v>1226</v>
      </c>
      <c r="AU5" s="2">
        <f t="shared" ref="AU5:AU6" si="16">ROUNDUP(AF5*$AI$1,0)</f>
        <v>1635</v>
      </c>
      <c r="AV5" s="2">
        <f t="shared" ref="AV5:AV6" si="17">ROUNDUP(AG5*$AI$1,0)</f>
        <v>759</v>
      </c>
      <c r="AZ5" s="43">
        <f t="shared" ref="AZ5:AZ68" si="18">AI5*$AY5</f>
        <v>0</v>
      </c>
      <c r="BA5" s="43">
        <f t="shared" ref="BA5:BA68" si="19">AJ5*$AY5</f>
        <v>0</v>
      </c>
      <c r="BB5" s="43">
        <f t="shared" ref="BB5:BB68" si="20">AK5*$AY5</f>
        <v>0</v>
      </c>
      <c r="BC5" s="43">
        <f t="shared" ref="BC5:BC68" si="21">AL5*$AY5</f>
        <v>0</v>
      </c>
      <c r="BD5" s="43">
        <f t="shared" ref="BD5:BD68" si="22">AM5*$AY5</f>
        <v>0</v>
      </c>
      <c r="BE5" s="43">
        <f t="shared" ref="BE5:BE68" si="23">AN5*$AY5</f>
        <v>0</v>
      </c>
      <c r="BF5" s="43">
        <f t="shared" ref="BF5:BF68" si="24">AO5*$AY5</f>
        <v>0</v>
      </c>
      <c r="BG5" s="43">
        <f t="shared" ref="BG5:BG68" si="25">AP5*$AY5</f>
        <v>0</v>
      </c>
      <c r="BH5" s="43">
        <f t="shared" ref="BH5:BH68" si="26">AQ5*$AY5</f>
        <v>0</v>
      </c>
      <c r="BI5" s="43">
        <f t="shared" ref="BI5:BI68" si="27">AR5*$AY5</f>
        <v>0</v>
      </c>
      <c r="BJ5" s="43">
        <f t="shared" ref="BJ5:BJ68" si="28">AS5*$AY5</f>
        <v>0</v>
      </c>
      <c r="BK5" s="43">
        <f t="shared" ref="BK5:BK68" si="29">AT5*$AY5</f>
        <v>0</v>
      </c>
      <c r="BL5" s="43">
        <f t="shared" ref="BL5:BL68" si="30">AU5*$AY5</f>
        <v>0</v>
      </c>
      <c r="BM5" s="43">
        <f t="shared" ref="BM5:BM68" si="31">AV5*$AY5</f>
        <v>0</v>
      </c>
    </row>
    <row r="6" spans="1:65" ht="39.950000000000003" customHeight="1" x14ac:dyDescent="0.25">
      <c r="A6" s="35" t="s">
        <v>4</v>
      </c>
      <c r="B6" s="30" t="s">
        <v>5</v>
      </c>
      <c r="C6" s="14">
        <v>630</v>
      </c>
      <c r="D6" s="15">
        <v>844</v>
      </c>
      <c r="E6" s="15">
        <v>924</v>
      </c>
      <c r="F6" s="14">
        <v>770</v>
      </c>
      <c r="G6" s="14">
        <v>770</v>
      </c>
      <c r="H6" s="16">
        <v>636</v>
      </c>
      <c r="I6" s="16">
        <v>623</v>
      </c>
      <c r="J6" s="16">
        <v>583.79999999999995</v>
      </c>
      <c r="K6" s="16">
        <v>592</v>
      </c>
      <c r="L6" s="16">
        <v>510.99999999999994</v>
      </c>
      <c r="M6" s="16">
        <v>510.99999999999994</v>
      </c>
      <c r="N6" s="16">
        <v>637</v>
      </c>
      <c r="O6" s="16">
        <v>399</v>
      </c>
      <c r="P6" s="16">
        <v>805</v>
      </c>
      <c r="Q6" s="17"/>
      <c r="T6" s="13">
        <f t="shared" ref="T6:T12" si="32">$C6+D6</f>
        <v>1474</v>
      </c>
      <c r="U6" s="13">
        <f t="shared" ref="U6:U12" si="33">$C6+E6</f>
        <v>1554</v>
      </c>
      <c r="V6" s="13">
        <f t="shared" ref="V6:V12" si="34">$C6+F6</f>
        <v>1400</v>
      </c>
      <c r="W6" s="13">
        <f t="shared" ref="W6:W12" si="35">$C6+G6</f>
        <v>1400</v>
      </c>
      <c r="X6" s="13">
        <f t="shared" ref="X6:X12" si="36">$C6+H6</f>
        <v>1266</v>
      </c>
      <c r="Y6" s="13">
        <f t="shared" ref="Y6:Y12" si="37">$C6+I6</f>
        <v>1253</v>
      </c>
      <c r="Z6" s="13">
        <f t="shared" ref="Z6:Z12" si="38">$C6+J6</f>
        <v>1213.8</v>
      </c>
      <c r="AA6" s="13">
        <f t="shared" ref="AA6:AA12" si="39">$C6+K6</f>
        <v>1222</v>
      </c>
      <c r="AB6" s="13">
        <f t="shared" ref="AB6:AB12" si="40">$C6+L6</f>
        <v>1141</v>
      </c>
      <c r="AC6" s="13">
        <f t="shared" ref="AC6:AC12" si="41">$C6+M6</f>
        <v>1141</v>
      </c>
      <c r="AD6" s="13">
        <f t="shared" ref="AD6:AD12" si="42">$C6+N6</f>
        <v>1267</v>
      </c>
      <c r="AE6" s="13">
        <f t="shared" ref="AE6:AE12" si="43">$C6+O6</f>
        <v>1029</v>
      </c>
      <c r="AF6" s="13">
        <f t="shared" ref="AF6:AF12" si="44">$C6+P6</f>
        <v>1435</v>
      </c>
      <c r="AG6" s="13">
        <f t="shared" ref="AG6:AG12" si="45">$C6+Q6</f>
        <v>630</v>
      </c>
      <c r="AI6" s="2">
        <f t="shared" ref="AI6:AI63" si="46">ROUNDUP(T6*$AI$1,0)</f>
        <v>2049</v>
      </c>
      <c r="AJ6" s="2">
        <f t="shared" si="5"/>
        <v>2161</v>
      </c>
      <c r="AK6" s="2">
        <f t="shared" si="6"/>
        <v>1946</v>
      </c>
      <c r="AL6" s="2">
        <f t="shared" si="7"/>
        <v>1946</v>
      </c>
      <c r="AM6" s="2">
        <f t="shared" si="8"/>
        <v>1760</v>
      </c>
      <c r="AN6" s="2">
        <f t="shared" si="9"/>
        <v>1742</v>
      </c>
      <c r="AO6" s="2">
        <f t="shared" si="10"/>
        <v>1688</v>
      </c>
      <c r="AP6" s="2">
        <f t="shared" si="11"/>
        <v>1699</v>
      </c>
      <c r="AQ6" s="2">
        <f t="shared" si="12"/>
        <v>1586</v>
      </c>
      <c r="AR6" s="2">
        <f t="shared" si="13"/>
        <v>1586</v>
      </c>
      <c r="AS6" s="2">
        <f t="shared" si="14"/>
        <v>1762</v>
      </c>
      <c r="AT6" s="2">
        <f t="shared" si="15"/>
        <v>1431</v>
      </c>
      <c r="AU6" s="2">
        <f t="shared" si="16"/>
        <v>1995</v>
      </c>
      <c r="AV6" s="2">
        <f t="shared" si="17"/>
        <v>876</v>
      </c>
      <c r="AY6" s="46">
        <v>1</v>
      </c>
      <c r="AZ6" s="43">
        <f t="shared" si="18"/>
        <v>2049</v>
      </c>
      <c r="BA6" s="43">
        <f t="shared" si="19"/>
        <v>2161</v>
      </c>
      <c r="BB6" s="43">
        <f t="shared" si="20"/>
        <v>1946</v>
      </c>
      <c r="BC6" s="43">
        <f t="shared" si="21"/>
        <v>1946</v>
      </c>
      <c r="BD6" s="43">
        <f t="shared" si="22"/>
        <v>1760</v>
      </c>
      <c r="BE6" s="43">
        <f t="shared" si="23"/>
        <v>1742</v>
      </c>
      <c r="BF6" s="43">
        <f t="shared" si="24"/>
        <v>1688</v>
      </c>
      <c r="BG6" s="43">
        <f t="shared" si="25"/>
        <v>1699</v>
      </c>
      <c r="BH6" s="43">
        <f t="shared" si="26"/>
        <v>1586</v>
      </c>
      <c r="BI6" s="43">
        <f t="shared" si="27"/>
        <v>1586</v>
      </c>
      <c r="BJ6" s="43">
        <f t="shared" si="28"/>
        <v>1762</v>
      </c>
      <c r="BK6" s="43">
        <f t="shared" si="29"/>
        <v>1431</v>
      </c>
      <c r="BL6" s="43">
        <f t="shared" si="30"/>
        <v>1995</v>
      </c>
      <c r="BM6" s="43">
        <f t="shared" si="31"/>
        <v>876</v>
      </c>
    </row>
    <row r="7" spans="1:65" ht="39.950000000000003" customHeight="1" x14ac:dyDescent="0.25">
      <c r="A7" s="35" t="s">
        <v>6</v>
      </c>
      <c r="B7" s="30" t="s">
        <v>7</v>
      </c>
      <c r="C7" s="14">
        <v>651</v>
      </c>
      <c r="D7" s="15">
        <v>916</v>
      </c>
      <c r="E7" s="15">
        <v>1008</v>
      </c>
      <c r="F7" s="14">
        <v>826</v>
      </c>
      <c r="G7" s="14">
        <v>840</v>
      </c>
      <c r="H7" s="16">
        <v>700</v>
      </c>
      <c r="I7" s="16">
        <v>691.59999999999991</v>
      </c>
      <c r="J7" s="16">
        <v>644</v>
      </c>
      <c r="K7" s="16">
        <v>644</v>
      </c>
      <c r="L7" s="16">
        <v>569.79999999999995</v>
      </c>
      <c r="M7" s="16">
        <v>569.79999999999995</v>
      </c>
      <c r="N7" s="16">
        <v>700</v>
      </c>
      <c r="O7" s="16">
        <v>434</v>
      </c>
      <c r="P7" s="16">
        <v>893.19999999999993</v>
      </c>
      <c r="Q7" s="17"/>
      <c r="T7" s="13">
        <f t="shared" si="32"/>
        <v>1567</v>
      </c>
      <c r="U7" s="13">
        <f t="shared" si="33"/>
        <v>1659</v>
      </c>
      <c r="V7" s="13">
        <f t="shared" si="34"/>
        <v>1477</v>
      </c>
      <c r="W7" s="13">
        <f t="shared" si="35"/>
        <v>1491</v>
      </c>
      <c r="X7" s="13">
        <f t="shared" si="36"/>
        <v>1351</v>
      </c>
      <c r="Y7" s="13">
        <f t="shared" si="37"/>
        <v>1342.6</v>
      </c>
      <c r="Z7" s="13">
        <f t="shared" si="38"/>
        <v>1295</v>
      </c>
      <c r="AA7" s="13">
        <f t="shared" si="39"/>
        <v>1295</v>
      </c>
      <c r="AB7" s="13">
        <f t="shared" si="40"/>
        <v>1220.8</v>
      </c>
      <c r="AC7" s="13">
        <f t="shared" si="41"/>
        <v>1220.8</v>
      </c>
      <c r="AD7" s="13">
        <f t="shared" si="42"/>
        <v>1351</v>
      </c>
      <c r="AE7" s="13">
        <f t="shared" si="43"/>
        <v>1085</v>
      </c>
      <c r="AF7" s="13">
        <f t="shared" si="44"/>
        <v>1544.1999999999998</v>
      </c>
      <c r="AG7" s="13">
        <f t="shared" si="45"/>
        <v>651</v>
      </c>
      <c r="AI7" s="2">
        <f t="shared" si="46"/>
        <v>2179</v>
      </c>
      <c r="AJ7" s="2">
        <f t="shared" ref="AJ7:AJ63" si="47">ROUNDUP(U7*$AI$1,0)</f>
        <v>2307</v>
      </c>
      <c r="AK7" s="2">
        <f t="shared" ref="AK7:AK63" si="48">ROUNDUP(V7*$AI$1,0)</f>
        <v>2054</v>
      </c>
      <c r="AL7" s="2">
        <f t="shared" ref="AL7:AL63" si="49">ROUNDUP(W7*$AI$1,0)</f>
        <v>2073</v>
      </c>
      <c r="AM7" s="2">
        <f t="shared" ref="AM7:AM63" si="50">ROUNDUP(X7*$AI$1,0)</f>
        <v>1878</v>
      </c>
      <c r="AN7" s="2">
        <f t="shared" ref="AN7:AN63" si="51">ROUNDUP(Y7*$AI$1,0)</f>
        <v>1867</v>
      </c>
      <c r="AO7" s="2">
        <f t="shared" ref="AO7:AO63" si="52">ROUNDUP(Z7*$AI$1,0)</f>
        <v>1801</v>
      </c>
      <c r="AP7" s="2">
        <f t="shared" ref="AP7:AP63" si="53">ROUNDUP(AA7*$AI$1,0)</f>
        <v>1801</v>
      </c>
      <c r="AQ7" s="2">
        <f t="shared" ref="AQ7:AQ63" si="54">ROUNDUP(AB7*$AI$1,0)</f>
        <v>1697</v>
      </c>
      <c r="AR7" s="2">
        <f t="shared" ref="AR7:AR63" si="55">ROUNDUP(AC7*$AI$1,0)</f>
        <v>1697</v>
      </c>
      <c r="AS7" s="2">
        <f t="shared" ref="AS7:AS63" si="56">ROUNDUP(AD7*$AI$1,0)</f>
        <v>1878</v>
      </c>
      <c r="AT7" s="2">
        <f t="shared" ref="AT7:AT63" si="57">ROUNDUP(AE7*$AI$1,0)</f>
        <v>1509</v>
      </c>
      <c r="AU7" s="2">
        <f t="shared" ref="AU7:AU63" si="58">ROUNDUP(AF7*$AI$1,0)</f>
        <v>2147</v>
      </c>
      <c r="AV7" s="2">
        <f t="shared" ref="AV7:AV63" si="59">ROUNDUP(AG7*$AI$1,0)</f>
        <v>905</v>
      </c>
      <c r="AZ7" s="43">
        <f t="shared" si="18"/>
        <v>0</v>
      </c>
      <c r="BA7" s="43">
        <f t="shared" si="19"/>
        <v>0</v>
      </c>
      <c r="BB7" s="43">
        <f t="shared" si="20"/>
        <v>0</v>
      </c>
      <c r="BC7" s="43">
        <f t="shared" si="21"/>
        <v>0</v>
      </c>
      <c r="BD7" s="43">
        <f t="shared" si="22"/>
        <v>0</v>
      </c>
      <c r="BE7" s="43">
        <f t="shared" si="23"/>
        <v>0</v>
      </c>
      <c r="BF7" s="43">
        <f t="shared" si="24"/>
        <v>0</v>
      </c>
      <c r="BG7" s="43">
        <f t="shared" si="25"/>
        <v>0</v>
      </c>
      <c r="BH7" s="43">
        <f t="shared" si="26"/>
        <v>0</v>
      </c>
      <c r="BI7" s="43">
        <f t="shared" si="27"/>
        <v>0</v>
      </c>
      <c r="BJ7" s="43">
        <f t="shared" si="28"/>
        <v>0</v>
      </c>
      <c r="BK7" s="43">
        <f t="shared" si="29"/>
        <v>0</v>
      </c>
      <c r="BL7" s="43">
        <f t="shared" si="30"/>
        <v>0</v>
      </c>
      <c r="BM7" s="43">
        <f t="shared" si="31"/>
        <v>0</v>
      </c>
    </row>
    <row r="8" spans="1:65" ht="39.950000000000003" customHeight="1" x14ac:dyDescent="0.25">
      <c r="A8" s="35" t="s">
        <v>8</v>
      </c>
      <c r="B8" s="30" t="s">
        <v>9</v>
      </c>
      <c r="C8" s="14">
        <v>658</v>
      </c>
      <c r="D8" s="15">
        <v>1002</v>
      </c>
      <c r="E8" s="15">
        <v>1120</v>
      </c>
      <c r="F8" s="14">
        <v>910</v>
      </c>
      <c r="G8" s="14">
        <v>924</v>
      </c>
      <c r="H8" s="16">
        <v>771</v>
      </c>
      <c r="I8" s="16">
        <v>771.4</v>
      </c>
      <c r="J8" s="16">
        <v>721</v>
      </c>
      <c r="K8" s="16">
        <v>714</v>
      </c>
      <c r="L8" s="16">
        <v>624.4</v>
      </c>
      <c r="M8" s="16">
        <v>624.4</v>
      </c>
      <c r="N8" s="16">
        <v>784</v>
      </c>
      <c r="O8" s="16">
        <v>475.99999999999994</v>
      </c>
      <c r="P8" s="16">
        <v>996.8</v>
      </c>
      <c r="Q8" s="17"/>
      <c r="T8" s="13">
        <f t="shared" si="32"/>
        <v>1660</v>
      </c>
      <c r="U8" s="13">
        <f t="shared" si="33"/>
        <v>1778</v>
      </c>
      <c r="V8" s="13">
        <f t="shared" si="34"/>
        <v>1568</v>
      </c>
      <c r="W8" s="13">
        <f t="shared" si="35"/>
        <v>1582</v>
      </c>
      <c r="X8" s="13">
        <f t="shared" si="36"/>
        <v>1429</v>
      </c>
      <c r="Y8" s="13">
        <f t="shared" si="37"/>
        <v>1429.4</v>
      </c>
      <c r="Z8" s="13">
        <f t="shared" si="38"/>
        <v>1379</v>
      </c>
      <c r="AA8" s="13">
        <f t="shared" si="39"/>
        <v>1372</v>
      </c>
      <c r="AB8" s="13">
        <f t="shared" si="40"/>
        <v>1282.4000000000001</v>
      </c>
      <c r="AC8" s="13">
        <f t="shared" si="41"/>
        <v>1282.4000000000001</v>
      </c>
      <c r="AD8" s="13">
        <f t="shared" si="42"/>
        <v>1442</v>
      </c>
      <c r="AE8" s="13">
        <f t="shared" si="43"/>
        <v>1134</v>
      </c>
      <c r="AF8" s="13">
        <f t="shared" si="44"/>
        <v>1654.8</v>
      </c>
      <c r="AG8" s="13">
        <f t="shared" si="45"/>
        <v>658</v>
      </c>
      <c r="AI8" s="2">
        <f t="shared" si="46"/>
        <v>2308</v>
      </c>
      <c r="AJ8" s="2">
        <f t="shared" si="47"/>
        <v>2472</v>
      </c>
      <c r="AK8" s="2">
        <f t="shared" si="48"/>
        <v>2180</v>
      </c>
      <c r="AL8" s="2">
        <f t="shared" si="49"/>
        <v>2199</v>
      </c>
      <c r="AM8" s="2">
        <f t="shared" si="50"/>
        <v>1987</v>
      </c>
      <c r="AN8" s="2">
        <f t="shared" si="51"/>
        <v>1987</v>
      </c>
      <c r="AO8" s="2">
        <f t="shared" si="52"/>
        <v>1917</v>
      </c>
      <c r="AP8" s="2">
        <f t="shared" si="53"/>
        <v>1908</v>
      </c>
      <c r="AQ8" s="2">
        <f t="shared" si="54"/>
        <v>1783</v>
      </c>
      <c r="AR8" s="2">
        <f t="shared" si="55"/>
        <v>1783</v>
      </c>
      <c r="AS8" s="2">
        <f t="shared" si="56"/>
        <v>2005</v>
      </c>
      <c r="AT8" s="2">
        <f t="shared" si="57"/>
        <v>1577</v>
      </c>
      <c r="AU8" s="2">
        <f t="shared" si="58"/>
        <v>2301</v>
      </c>
      <c r="AV8" s="2">
        <f t="shared" si="59"/>
        <v>915</v>
      </c>
      <c r="AY8" s="46">
        <v>3</v>
      </c>
      <c r="AZ8" s="43">
        <f t="shared" si="18"/>
        <v>6924</v>
      </c>
      <c r="BA8" s="43">
        <f t="shared" si="19"/>
        <v>7416</v>
      </c>
      <c r="BB8" s="43">
        <f t="shared" si="20"/>
        <v>6540</v>
      </c>
      <c r="BC8" s="43">
        <f t="shared" si="21"/>
        <v>6597</v>
      </c>
      <c r="BD8" s="43">
        <f t="shared" si="22"/>
        <v>5961</v>
      </c>
      <c r="BE8" s="43">
        <f t="shared" si="23"/>
        <v>5961</v>
      </c>
      <c r="BF8" s="43">
        <f t="shared" si="24"/>
        <v>5751</v>
      </c>
      <c r="BG8" s="43">
        <f t="shared" si="25"/>
        <v>5724</v>
      </c>
      <c r="BH8" s="43">
        <f t="shared" si="26"/>
        <v>5349</v>
      </c>
      <c r="BI8" s="43">
        <f t="shared" si="27"/>
        <v>5349</v>
      </c>
      <c r="BJ8" s="43">
        <f t="shared" si="28"/>
        <v>6015</v>
      </c>
      <c r="BK8" s="43">
        <f t="shared" si="29"/>
        <v>4731</v>
      </c>
      <c r="BL8" s="43">
        <f t="shared" si="30"/>
        <v>6903</v>
      </c>
      <c r="BM8" s="43">
        <f t="shared" si="31"/>
        <v>2745</v>
      </c>
    </row>
    <row r="9" spans="1:65" ht="39.950000000000003" customHeight="1" x14ac:dyDescent="0.25">
      <c r="A9" s="36" t="s">
        <v>10</v>
      </c>
      <c r="B9" s="31" t="s">
        <v>11</v>
      </c>
      <c r="C9" s="14">
        <v>777</v>
      </c>
      <c r="D9" s="15">
        <v>1323</v>
      </c>
      <c r="E9" s="15">
        <v>1406</v>
      </c>
      <c r="F9" s="14">
        <v>1204</v>
      </c>
      <c r="G9" s="14">
        <v>1218</v>
      </c>
      <c r="H9" s="16">
        <v>953</v>
      </c>
      <c r="I9" s="16">
        <v>919.8</v>
      </c>
      <c r="J9" s="16">
        <v>865.19999999999993</v>
      </c>
      <c r="K9" s="16">
        <v>910</v>
      </c>
      <c r="L9" s="16">
        <v>764.4</v>
      </c>
      <c r="M9" s="16">
        <v>764.4</v>
      </c>
      <c r="N9" s="16">
        <v>951.99999999999989</v>
      </c>
      <c r="O9" s="16">
        <v>602</v>
      </c>
      <c r="P9" s="16">
        <v>1191.3999999999999</v>
      </c>
      <c r="Q9" s="17">
        <v>1345.3999999999999</v>
      </c>
      <c r="T9" s="13">
        <f t="shared" si="32"/>
        <v>2100</v>
      </c>
      <c r="U9" s="13">
        <f t="shared" si="33"/>
        <v>2183</v>
      </c>
      <c r="V9" s="13">
        <f t="shared" si="34"/>
        <v>1981</v>
      </c>
      <c r="W9" s="13">
        <f t="shared" si="35"/>
        <v>1995</v>
      </c>
      <c r="X9" s="13">
        <f t="shared" si="36"/>
        <v>1730</v>
      </c>
      <c r="Y9" s="13">
        <f t="shared" si="37"/>
        <v>1696.8</v>
      </c>
      <c r="Z9" s="13">
        <f t="shared" si="38"/>
        <v>1642.1999999999998</v>
      </c>
      <c r="AA9" s="13">
        <f t="shared" si="39"/>
        <v>1687</v>
      </c>
      <c r="AB9" s="13">
        <f t="shared" si="40"/>
        <v>1541.4</v>
      </c>
      <c r="AC9" s="13">
        <f t="shared" si="41"/>
        <v>1541.4</v>
      </c>
      <c r="AD9" s="13">
        <f t="shared" si="42"/>
        <v>1729</v>
      </c>
      <c r="AE9" s="13">
        <f t="shared" si="43"/>
        <v>1379</v>
      </c>
      <c r="AF9" s="13">
        <f t="shared" si="44"/>
        <v>1968.3999999999999</v>
      </c>
      <c r="AG9" s="13">
        <f t="shared" si="45"/>
        <v>2122.3999999999996</v>
      </c>
      <c r="AI9" s="2">
        <f t="shared" si="46"/>
        <v>2919</v>
      </c>
      <c r="AJ9" s="2">
        <f t="shared" si="47"/>
        <v>3035</v>
      </c>
      <c r="AK9" s="2">
        <f t="shared" si="48"/>
        <v>2754</v>
      </c>
      <c r="AL9" s="2">
        <f t="shared" si="49"/>
        <v>2774</v>
      </c>
      <c r="AM9" s="2">
        <f t="shared" si="50"/>
        <v>2405</v>
      </c>
      <c r="AN9" s="2">
        <f t="shared" si="51"/>
        <v>2359</v>
      </c>
      <c r="AO9" s="2">
        <f t="shared" si="52"/>
        <v>2283</v>
      </c>
      <c r="AP9" s="2">
        <f t="shared" si="53"/>
        <v>2345</v>
      </c>
      <c r="AQ9" s="2">
        <f t="shared" si="54"/>
        <v>2143</v>
      </c>
      <c r="AR9" s="2">
        <f t="shared" si="55"/>
        <v>2143</v>
      </c>
      <c r="AS9" s="2">
        <f t="shared" si="56"/>
        <v>2404</v>
      </c>
      <c r="AT9" s="2">
        <f t="shared" si="57"/>
        <v>1917</v>
      </c>
      <c r="AU9" s="2">
        <f t="shared" si="58"/>
        <v>2737</v>
      </c>
      <c r="AV9" s="2">
        <f t="shared" si="59"/>
        <v>2951</v>
      </c>
      <c r="AZ9" s="43">
        <f t="shared" si="18"/>
        <v>0</v>
      </c>
      <c r="BA9" s="43">
        <f t="shared" si="19"/>
        <v>0</v>
      </c>
      <c r="BB9" s="43">
        <f t="shared" si="20"/>
        <v>0</v>
      </c>
      <c r="BC9" s="43">
        <f t="shared" si="21"/>
        <v>0</v>
      </c>
      <c r="BD9" s="43">
        <f t="shared" si="22"/>
        <v>0</v>
      </c>
      <c r="BE9" s="43">
        <f t="shared" si="23"/>
        <v>0</v>
      </c>
      <c r="BF9" s="43">
        <f t="shared" si="24"/>
        <v>0</v>
      </c>
      <c r="BG9" s="43">
        <f t="shared" si="25"/>
        <v>0</v>
      </c>
      <c r="BH9" s="43">
        <f t="shared" si="26"/>
        <v>0</v>
      </c>
      <c r="BI9" s="43">
        <f t="shared" si="27"/>
        <v>0</v>
      </c>
      <c r="BJ9" s="43">
        <f t="shared" si="28"/>
        <v>0</v>
      </c>
      <c r="BK9" s="43">
        <f t="shared" si="29"/>
        <v>0</v>
      </c>
      <c r="BL9" s="43">
        <f t="shared" si="30"/>
        <v>0</v>
      </c>
      <c r="BM9" s="43">
        <f t="shared" si="31"/>
        <v>0</v>
      </c>
    </row>
    <row r="10" spans="1:65" ht="39.950000000000003" customHeight="1" x14ac:dyDescent="0.25">
      <c r="A10" s="37" t="s">
        <v>10</v>
      </c>
      <c r="B10" s="32" t="s">
        <v>159</v>
      </c>
      <c r="C10" s="14">
        <v>777</v>
      </c>
      <c r="D10" s="15">
        <v>1022</v>
      </c>
      <c r="E10" s="15">
        <v>1466</v>
      </c>
      <c r="F10" s="15">
        <v>1158</v>
      </c>
      <c r="G10" s="15">
        <v>1316</v>
      </c>
      <c r="H10" s="18">
        <v>900</v>
      </c>
      <c r="I10" s="18">
        <v>945</v>
      </c>
      <c r="J10" s="18">
        <v>864</v>
      </c>
      <c r="K10" s="18">
        <v>889</v>
      </c>
      <c r="L10" s="18">
        <v>791</v>
      </c>
      <c r="M10" s="18">
        <v>826</v>
      </c>
      <c r="N10" s="18">
        <v>958</v>
      </c>
      <c r="O10" s="18">
        <v>491</v>
      </c>
      <c r="P10" s="18"/>
      <c r="Q10" s="19"/>
      <c r="T10" s="13">
        <f t="shared" si="32"/>
        <v>1799</v>
      </c>
      <c r="U10" s="13">
        <f t="shared" si="33"/>
        <v>2243</v>
      </c>
      <c r="V10" s="13">
        <f t="shared" si="34"/>
        <v>1935</v>
      </c>
      <c r="W10" s="13">
        <f t="shared" si="35"/>
        <v>2093</v>
      </c>
      <c r="X10" s="13">
        <f t="shared" si="36"/>
        <v>1677</v>
      </c>
      <c r="Y10" s="13">
        <f t="shared" si="37"/>
        <v>1722</v>
      </c>
      <c r="Z10" s="13">
        <f t="shared" si="38"/>
        <v>1641</v>
      </c>
      <c r="AA10" s="13">
        <f t="shared" si="39"/>
        <v>1666</v>
      </c>
      <c r="AB10" s="13">
        <f t="shared" si="40"/>
        <v>1568</v>
      </c>
      <c r="AC10" s="13">
        <f t="shared" si="41"/>
        <v>1603</v>
      </c>
      <c r="AD10" s="13">
        <f t="shared" si="42"/>
        <v>1735</v>
      </c>
      <c r="AE10" s="13">
        <f t="shared" si="43"/>
        <v>1268</v>
      </c>
      <c r="AF10" s="13">
        <f t="shared" si="44"/>
        <v>777</v>
      </c>
      <c r="AG10" s="13">
        <f t="shared" si="45"/>
        <v>777</v>
      </c>
      <c r="AI10" s="2">
        <f t="shared" si="46"/>
        <v>2501</v>
      </c>
      <c r="AJ10" s="2">
        <f t="shared" si="47"/>
        <v>3118</v>
      </c>
      <c r="AK10" s="2">
        <f t="shared" si="48"/>
        <v>2690</v>
      </c>
      <c r="AL10" s="2">
        <f t="shared" si="49"/>
        <v>2910</v>
      </c>
      <c r="AM10" s="2">
        <f t="shared" si="50"/>
        <v>2332</v>
      </c>
      <c r="AN10" s="2">
        <f t="shared" si="51"/>
        <v>2394</v>
      </c>
      <c r="AO10" s="2">
        <f t="shared" si="52"/>
        <v>2281</v>
      </c>
      <c r="AP10" s="2">
        <f t="shared" si="53"/>
        <v>2316</v>
      </c>
      <c r="AQ10" s="2">
        <f t="shared" si="54"/>
        <v>2180</v>
      </c>
      <c r="AR10" s="2">
        <f t="shared" si="55"/>
        <v>2229</v>
      </c>
      <c r="AS10" s="2">
        <f t="shared" si="56"/>
        <v>2412</v>
      </c>
      <c r="AT10" s="2">
        <f t="shared" si="57"/>
        <v>1763</v>
      </c>
      <c r="AU10" s="2">
        <f t="shared" si="58"/>
        <v>1081</v>
      </c>
      <c r="AV10" s="2">
        <f t="shared" si="59"/>
        <v>1081</v>
      </c>
      <c r="AZ10" s="43">
        <f t="shared" si="18"/>
        <v>0</v>
      </c>
      <c r="BA10" s="43">
        <f t="shared" si="19"/>
        <v>0</v>
      </c>
      <c r="BB10" s="43">
        <f t="shared" si="20"/>
        <v>0</v>
      </c>
      <c r="BC10" s="43">
        <f t="shared" si="21"/>
        <v>0</v>
      </c>
      <c r="BD10" s="43">
        <f t="shared" si="22"/>
        <v>0</v>
      </c>
      <c r="BE10" s="43">
        <f t="shared" si="23"/>
        <v>0</v>
      </c>
      <c r="BF10" s="43">
        <f t="shared" si="24"/>
        <v>0</v>
      </c>
      <c r="BG10" s="43">
        <f t="shared" si="25"/>
        <v>0</v>
      </c>
      <c r="BH10" s="43">
        <f t="shared" si="26"/>
        <v>0</v>
      </c>
      <c r="BI10" s="43">
        <f t="shared" si="27"/>
        <v>0</v>
      </c>
      <c r="BJ10" s="43">
        <f t="shared" si="28"/>
        <v>0</v>
      </c>
      <c r="BK10" s="43">
        <f t="shared" si="29"/>
        <v>0</v>
      </c>
      <c r="BL10" s="43">
        <f t="shared" si="30"/>
        <v>0</v>
      </c>
      <c r="BM10" s="43">
        <f t="shared" si="31"/>
        <v>0</v>
      </c>
    </row>
    <row r="11" spans="1:65" ht="39.950000000000003" customHeight="1" x14ac:dyDescent="0.25">
      <c r="A11" s="36" t="s">
        <v>12</v>
      </c>
      <c r="B11" s="31" t="s">
        <v>13</v>
      </c>
      <c r="C11" s="14">
        <v>924</v>
      </c>
      <c r="D11" s="15">
        <v>1606</v>
      </c>
      <c r="E11" s="15">
        <v>1750</v>
      </c>
      <c r="F11" s="14">
        <v>1442</v>
      </c>
      <c r="G11" s="14">
        <v>1456</v>
      </c>
      <c r="H11" s="16">
        <v>1197</v>
      </c>
      <c r="I11" s="16">
        <v>1187.1999999999998</v>
      </c>
      <c r="J11" s="16">
        <v>1106</v>
      </c>
      <c r="K11" s="16">
        <v>1120</v>
      </c>
      <c r="L11" s="16">
        <v>958.99999999999989</v>
      </c>
      <c r="M11" s="16">
        <v>958.99999999999989</v>
      </c>
      <c r="N11" s="16">
        <v>1213.8</v>
      </c>
      <c r="O11" s="16">
        <v>714</v>
      </c>
      <c r="P11" s="16">
        <v>1545.6</v>
      </c>
      <c r="Q11" s="17">
        <v>1754.1999999999998</v>
      </c>
      <c r="T11" s="13">
        <f t="shared" si="32"/>
        <v>2530</v>
      </c>
      <c r="U11" s="13">
        <f t="shared" si="33"/>
        <v>2674</v>
      </c>
      <c r="V11" s="13">
        <f t="shared" si="34"/>
        <v>2366</v>
      </c>
      <c r="W11" s="13">
        <f t="shared" si="35"/>
        <v>2380</v>
      </c>
      <c r="X11" s="13">
        <f t="shared" si="36"/>
        <v>2121</v>
      </c>
      <c r="Y11" s="13">
        <f t="shared" si="37"/>
        <v>2111.1999999999998</v>
      </c>
      <c r="Z11" s="13">
        <f t="shared" si="38"/>
        <v>2030</v>
      </c>
      <c r="AA11" s="13">
        <f t="shared" si="39"/>
        <v>2044</v>
      </c>
      <c r="AB11" s="13">
        <f t="shared" si="40"/>
        <v>1883</v>
      </c>
      <c r="AC11" s="13">
        <f t="shared" si="41"/>
        <v>1883</v>
      </c>
      <c r="AD11" s="13">
        <f t="shared" si="42"/>
        <v>2137.8000000000002</v>
      </c>
      <c r="AE11" s="13">
        <f t="shared" si="43"/>
        <v>1638</v>
      </c>
      <c r="AF11" s="13">
        <f t="shared" si="44"/>
        <v>2469.6</v>
      </c>
      <c r="AG11" s="13">
        <f t="shared" si="45"/>
        <v>2678.2</v>
      </c>
      <c r="AI11" s="2">
        <f t="shared" si="46"/>
        <v>3517</v>
      </c>
      <c r="AJ11" s="2">
        <f t="shared" si="47"/>
        <v>3717</v>
      </c>
      <c r="AK11" s="2">
        <f t="shared" si="48"/>
        <v>3289</v>
      </c>
      <c r="AL11" s="2">
        <f t="shared" si="49"/>
        <v>3309</v>
      </c>
      <c r="AM11" s="2">
        <f t="shared" si="50"/>
        <v>2949</v>
      </c>
      <c r="AN11" s="2">
        <f t="shared" si="51"/>
        <v>2935</v>
      </c>
      <c r="AO11" s="2">
        <f t="shared" si="52"/>
        <v>2822</v>
      </c>
      <c r="AP11" s="2">
        <f t="shared" si="53"/>
        <v>2842</v>
      </c>
      <c r="AQ11" s="2">
        <f t="shared" si="54"/>
        <v>2618</v>
      </c>
      <c r="AR11" s="2">
        <f t="shared" si="55"/>
        <v>2618</v>
      </c>
      <c r="AS11" s="2">
        <f t="shared" si="56"/>
        <v>2972</v>
      </c>
      <c r="AT11" s="2">
        <f t="shared" si="57"/>
        <v>2277</v>
      </c>
      <c r="AU11" s="2">
        <f t="shared" si="58"/>
        <v>3433</v>
      </c>
      <c r="AV11" s="2">
        <f t="shared" si="59"/>
        <v>3723</v>
      </c>
      <c r="AY11" s="46">
        <v>1</v>
      </c>
      <c r="AZ11" s="43">
        <f t="shared" si="18"/>
        <v>3517</v>
      </c>
      <c r="BA11" s="43">
        <f t="shared" si="19"/>
        <v>3717</v>
      </c>
      <c r="BB11" s="43">
        <f t="shared" si="20"/>
        <v>3289</v>
      </c>
      <c r="BC11" s="43">
        <f t="shared" si="21"/>
        <v>3309</v>
      </c>
      <c r="BD11" s="43">
        <f t="shared" si="22"/>
        <v>2949</v>
      </c>
      <c r="BE11" s="43">
        <f t="shared" si="23"/>
        <v>2935</v>
      </c>
      <c r="BF11" s="43">
        <f t="shared" si="24"/>
        <v>2822</v>
      </c>
      <c r="BG11" s="43">
        <f t="shared" si="25"/>
        <v>2842</v>
      </c>
      <c r="BH11" s="43">
        <f t="shared" si="26"/>
        <v>2618</v>
      </c>
      <c r="BI11" s="43">
        <f t="shared" si="27"/>
        <v>2618</v>
      </c>
      <c r="BJ11" s="43">
        <f t="shared" si="28"/>
        <v>2972</v>
      </c>
      <c r="BK11" s="43">
        <f t="shared" si="29"/>
        <v>2277</v>
      </c>
      <c r="BL11" s="43">
        <f t="shared" si="30"/>
        <v>3433</v>
      </c>
      <c r="BM11" s="43">
        <f t="shared" si="31"/>
        <v>3723</v>
      </c>
    </row>
    <row r="12" spans="1:65" ht="39.950000000000003" customHeight="1" x14ac:dyDescent="0.25">
      <c r="A12" s="36" t="s">
        <v>151</v>
      </c>
      <c r="B12" s="31" t="s">
        <v>14</v>
      </c>
      <c r="C12" s="14">
        <v>511</v>
      </c>
      <c r="D12" s="15">
        <v>616</v>
      </c>
      <c r="E12" s="15">
        <v>630</v>
      </c>
      <c r="F12" s="14">
        <v>560</v>
      </c>
      <c r="G12" s="14">
        <v>574</v>
      </c>
      <c r="H12" s="16">
        <v>441</v>
      </c>
      <c r="I12" s="16">
        <v>414.4</v>
      </c>
      <c r="J12" s="16">
        <v>387.79999999999995</v>
      </c>
      <c r="K12" s="16">
        <v>427</v>
      </c>
      <c r="L12" s="16">
        <v>352.79999999999995</v>
      </c>
      <c r="M12" s="16">
        <v>352.79999999999995</v>
      </c>
      <c r="N12" s="16">
        <v>429.79999999999995</v>
      </c>
      <c r="O12" s="16">
        <v>289.79999999999995</v>
      </c>
      <c r="P12" s="16">
        <v>529.19999999999993</v>
      </c>
      <c r="Q12" s="17"/>
      <c r="T12" s="13">
        <f t="shared" si="32"/>
        <v>1127</v>
      </c>
      <c r="U12" s="13">
        <f t="shared" si="33"/>
        <v>1141</v>
      </c>
      <c r="V12" s="13">
        <f t="shared" si="34"/>
        <v>1071</v>
      </c>
      <c r="W12" s="13">
        <f t="shared" si="35"/>
        <v>1085</v>
      </c>
      <c r="X12" s="13">
        <f t="shared" si="36"/>
        <v>952</v>
      </c>
      <c r="Y12" s="13">
        <f t="shared" si="37"/>
        <v>925.4</v>
      </c>
      <c r="Z12" s="13">
        <f t="shared" si="38"/>
        <v>898.8</v>
      </c>
      <c r="AA12" s="13">
        <f t="shared" si="39"/>
        <v>938</v>
      </c>
      <c r="AB12" s="13">
        <f t="shared" si="40"/>
        <v>863.8</v>
      </c>
      <c r="AC12" s="13">
        <f t="shared" si="41"/>
        <v>863.8</v>
      </c>
      <c r="AD12" s="13">
        <f t="shared" si="42"/>
        <v>940.8</v>
      </c>
      <c r="AE12" s="13">
        <f t="shared" si="43"/>
        <v>800.8</v>
      </c>
      <c r="AF12" s="13">
        <f t="shared" si="44"/>
        <v>1040.1999999999998</v>
      </c>
      <c r="AG12" s="13">
        <f t="shared" si="45"/>
        <v>511</v>
      </c>
      <c r="AI12" s="2">
        <f t="shared" si="46"/>
        <v>1567</v>
      </c>
      <c r="AJ12" s="2">
        <f t="shared" si="47"/>
        <v>1586</v>
      </c>
      <c r="AK12" s="2">
        <f t="shared" si="48"/>
        <v>1489</v>
      </c>
      <c r="AL12" s="2">
        <f t="shared" si="49"/>
        <v>1509</v>
      </c>
      <c r="AM12" s="2">
        <f t="shared" si="50"/>
        <v>1324</v>
      </c>
      <c r="AN12" s="2">
        <f t="shared" si="51"/>
        <v>1287</v>
      </c>
      <c r="AO12" s="2">
        <f t="shared" si="52"/>
        <v>1250</v>
      </c>
      <c r="AP12" s="2">
        <f t="shared" si="53"/>
        <v>1304</v>
      </c>
      <c r="AQ12" s="2">
        <f t="shared" si="54"/>
        <v>1201</v>
      </c>
      <c r="AR12" s="2">
        <f t="shared" si="55"/>
        <v>1201</v>
      </c>
      <c r="AS12" s="2">
        <f t="shared" si="56"/>
        <v>1308</v>
      </c>
      <c r="AT12" s="2">
        <f t="shared" si="57"/>
        <v>1114</v>
      </c>
      <c r="AU12" s="2">
        <f t="shared" si="58"/>
        <v>1446</v>
      </c>
      <c r="AV12" s="2">
        <f t="shared" si="59"/>
        <v>711</v>
      </c>
      <c r="AZ12" s="43">
        <f t="shared" si="18"/>
        <v>0</v>
      </c>
      <c r="BA12" s="43">
        <f t="shared" si="19"/>
        <v>0</v>
      </c>
      <c r="BB12" s="43">
        <f t="shared" si="20"/>
        <v>0</v>
      </c>
      <c r="BC12" s="43">
        <f t="shared" si="21"/>
        <v>0</v>
      </c>
      <c r="BD12" s="43">
        <f t="shared" si="22"/>
        <v>0</v>
      </c>
      <c r="BE12" s="43">
        <f t="shared" si="23"/>
        <v>0</v>
      </c>
      <c r="BF12" s="43">
        <f t="shared" si="24"/>
        <v>0</v>
      </c>
      <c r="BG12" s="43">
        <f t="shared" si="25"/>
        <v>0</v>
      </c>
      <c r="BH12" s="43">
        <f t="shared" si="26"/>
        <v>0</v>
      </c>
      <c r="BI12" s="43">
        <f t="shared" si="27"/>
        <v>0</v>
      </c>
      <c r="BJ12" s="43">
        <f t="shared" si="28"/>
        <v>0</v>
      </c>
      <c r="BK12" s="43">
        <f t="shared" si="29"/>
        <v>0</v>
      </c>
      <c r="BL12" s="43">
        <f t="shared" si="30"/>
        <v>0</v>
      </c>
      <c r="BM12" s="43">
        <f t="shared" si="31"/>
        <v>0</v>
      </c>
    </row>
    <row r="13" spans="1:65" ht="39.950000000000003" customHeight="1" x14ac:dyDescent="0.25">
      <c r="A13" s="36" t="s">
        <v>152</v>
      </c>
      <c r="B13" s="31" t="s">
        <v>15</v>
      </c>
      <c r="C13" s="14">
        <v>595</v>
      </c>
      <c r="D13" s="15">
        <v>693</v>
      </c>
      <c r="E13" s="15">
        <v>728</v>
      </c>
      <c r="F13" s="14">
        <v>630</v>
      </c>
      <c r="G13" s="14">
        <v>644</v>
      </c>
      <c r="H13" s="16">
        <v>514</v>
      </c>
      <c r="I13" s="16">
        <v>485.79999999999995</v>
      </c>
      <c r="J13" s="16">
        <v>457.79999999999995</v>
      </c>
      <c r="K13" s="16">
        <v>483</v>
      </c>
      <c r="L13" s="16">
        <v>400.4</v>
      </c>
      <c r="M13" s="16">
        <v>400.4</v>
      </c>
      <c r="N13" s="16">
        <v>499.79999999999995</v>
      </c>
      <c r="O13" s="16">
        <v>322</v>
      </c>
      <c r="P13" s="16">
        <v>623</v>
      </c>
      <c r="Q13" s="17"/>
      <c r="T13" s="13">
        <f t="shared" ref="T13:T74" si="60">$C13+D13</f>
        <v>1288</v>
      </c>
      <c r="U13" s="13">
        <f t="shared" ref="U13:U74" si="61">$C13+E13</f>
        <v>1323</v>
      </c>
      <c r="V13" s="13">
        <f t="shared" ref="V13:V74" si="62">$C13+F13</f>
        <v>1225</v>
      </c>
      <c r="W13" s="13">
        <f t="shared" ref="W13:W74" si="63">$C13+G13</f>
        <v>1239</v>
      </c>
      <c r="X13" s="13">
        <f t="shared" ref="X13:X74" si="64">$C13+H13</f>
        <v>1109</v>
      </c>
      <c r="Y13" s="13">
        <f t="shared" ref="Y13:Y74" si="65">$C13+I13</f>
        <v>1080.8</v>
      </c>
      <c r="Z13" s="13">
        <f t="shared" ref="Z13:Z74" si="66">$C13+J13</f>
        <v>1052.8</v>
      </c>
      <c r="AA13" s="13">
        <f t="shared" ref="AA13:AA74" si="67">$C13+K13</f>
        <v>1078</v>
      </c>
      <c r="AB13" s="13">
        <f t="shared" ref="AB13:AB74" si="68">$C13+L13</f>
        <v>995.4</v>
      </c>
      <c r="AC13" s="13">
        <f t="shared" ref="AC13:AC74" si="69">$C13+M13</f>
        <v>995.4</v>
      </c>
      <c r="AD13" s="13">
        <f t="shared" ref="AD13:AD74" si="70">$C13+N13</f>
        <v>1094.8</v>
      </c>
      <c r="AE13" s="13">
        <f t="shared" ref="AE13:AE74" si="71">$C13+O13</f>
        <v>917</v>
      </c>
      <c r="AF13" s="13">
        <f t="shared" ref="AF13:AF74" si="72">$C13+P13</f>
        <v>1218</v>
      </c>
      <c r="AG13" s="13">
        <f t="shared" ref="AG13:AG74" si="73">$C13+Q13</f>
        <v>595</v>
      </c>
      <c r="AI13" s="2">
        <f t="shared" si="46"/>
        <v>1791</v>
      </c>
      <c r="AJ13" s="2">
        <f t="shared" si="47"/>
        <v>1839</v>
      </c>
      <c r="AK13" s="2">
        <f t="shared" si="48"/>
        <v>1703</v>
      </c>
      <c r="AL13" s="2">
        <f t="shared" si="49"/>
        <v>1723</v>
      </c>
      <c r="AM13" s="2">
        <f t="shared" si="50"/>
        <v>1542</v>
      </c>
      <c r="AN13" s="2">
        <f t="shared" si="51"/>
        <v>1503</v>
      </c>
      <c r="AO13" s="2">
        <f t="shared" si="52"/>
        <v>1464</v>
      </c>
      <c r="AP13" s="2">
        <f t="shared" si="53"/>
        <v>1499</v>
      </c>
      <c r="AQ13" s="2">
        <f t="shared" si="54"/>
        <v>1384</v>
      </c>
      <c r="AR13" s="2">
        <f t="shared" si="55"/>
        <v>1384</v>
      </c>
      <c r="AS13" s="2">
        <f t="shared" si="56"/>
        <v>1522</v>
      </c>
      <c r="AT13" s="2">
        <f t="shared" si="57"/>
        <v>1275</v>
      </c>
      <c r="AU13" s="2">
        <f t="shared" si="58"/>
        <v>1694</v>
      </c>
      <c r="AV13" s="2">
        <f t="shared" si="59"/>
        <v>828</v>
      </c>
      <c r="AY13" s="46">
        <v>1</v>
      </c>
      <c r="AZ13" s="43">
        <f t="shared" si="18"/>
        <v>1791</v>
      </c>
      <c r="BA13" s="43">
        <f t="shared" si="19"/>
        <v>1839</v>
      </c>
      <c r="BB13" s="43">
        <f t="shared" si="20"/>
        <v>1703</v>
      </c>
      <c r="BC13" s="43">
        <f t="shared" si="21"/>
        <v>1723</v>
      </c>
      <c r="BD13" s="43">
        <f t="shared" si="22"/>
        <v>1542</v>
      </c>
      <c r="BE13" s="43">
        <f t="shared" si="23"/>
        <v>1503</v>
      </c>
      <c r="BF13" s="43">
        <f t="shared" si="24"/>
        <v>1464</v>
      </c>
      <c r="BG13" s="43">
        <f t="shared" si="25"/>
        <v>1499</v>
      </c>
      <c r="BH13" s="43">
        <f t="shared" si="26"/>
        <v>1384</v>
      </c>
      <c r="BI13" s="43">
        <f t="shared" si="27"/>
        <v>1384</v>
      </c>
      <c r="BJ13" s="43">
        <f t="shared" si="28"/>
        <v>1522</v>
      </c>
      <c r="BK13" s="43">
        <f t="shared" si="29"/>
        <v>1275</v>
      </c>
      <c r="BL13" s="43">
        <f t="shared" si="30"/>
        <v>1694</v>
      </c>
      <c r="BM13" s="43">
        <f t="shared" si="31"/>
        <v>828</v>
      </c>
    </row>
    <row r="14" spans="1:65" ht="39.950000000000003" customHeight="1" x14ac:dyDescent="0.25">
      <c r="A14" s="36" t="s">
        <v>153</v>
      </c>
      <c r="B14" s="31" t="s">
        <v>16</v>
      </c>
      <c r="C14" s="14">
        <v>623</v>
      </c>
      <c r="D14" s="15">
        <v>850</v>
      </c>
      <c r="E14" s="15">
        <v>924</v>
      </c>
      <c r="F14" s="14">
        <v>770</v>
      </c>
      <c r="G14" s="14">
        <v>784</v>
      </c>
      <c r="H14" s="16">
        <v>641</v>
      </c>
      <c r="I14" s="16">
        <v>631.4</v>
      </c>
      <c r="J14" s="16">
        <v>602</v>
      </c>
      <c r="K14" s="16">
        <v>602</v>
      </c>
      <c r="L14" s="16">
        <v>516.6</v>
      </c>
      <c r="M14" s="16">
        <v>516.6</v>
      </c>
      <c r="N14" s="16">
        <v>644</v>
      </c>
      <c r="O14" s="16">
        <v>406</v>
      </c>
      <c r="P14" s="16">
        <v>845.59999999999991</v>
      </c>
      <c r="Q14" s="17"/>
      <c r="T14" s="13">
        <f t="shared" si="60"/>
        <v>1473</v>
      </c>
      <c r="U14" s="13">
        <f t="shared" si="61"/>
        <v>1547</v>
      </c>
      <c r="V14" s="13">
        <f t="shared" si="62"/>
        <v>1393</v>
      </c>
      <c r="W14" s="13">
        <f t="shared" si="63"/>
        <v>1407</v>
      </c>
      <c r="X14" s="13">
        <f t="shared" si="64"/>
        <v>1264</v>
      </c>
      <c r="Y14" s="13">
        <f t="shared" si="65"/>
        <v>1254.4000000000001</v>
      </c>
      <c r="Z14" s="13">
        <f t="shared" si="66"/>
        <v>1225</v>
      </c>
      <c r="AA14" s="13">
        <f t="shared" si="67"/>
        <v>1225</v>
      </c>
      <c r="AB14" s="13">
        <f t="shared" si="68"/>
        <v>1139.5999999999999</v>
      </c>
      <c r="AC14" s="13">
        <f t="shared" si="69"/>
        <v>1139.5999999999999</v>
      </c>
      <c r="AD14" s="13">
        <f t="shared" si="70"/>
        <v>1267</v>
      </c>
      <c r="AE14" s="13">
        <f t="shared" si="71"/>
        <v>1029</v>
      </c>
      <c r="AF14" s="13">
        <f t="shared" si="72"/>
        <v>1468.6</v>
      </c>
      <c r="AG14" s="13">
        <f t="shared" si="73"/>
        <v>623</v>
      </c>
      <c r="AI14" s="2">
        <f t="shared" si="46"/>
        <v>2048</v>
      </c>
      <c r="AJ14" s="2">
        <f t="shared" si="47"/>
        <v>2151</v>
      </c>
      <c r="AK14" s="2">
        <f t="shared" si="48"/>
        <v>1937</v>
      </c>
      <c r="AL14" s="2">
        <f t="shared" si="49"/>
        <v>1956</v>
      </c>
      <c r="AM14" s="2">
        <f t="shared" si="50"/>
        <v>1757</v>
      </c>
      <c r="AN14" s="2">
        <f t="shared" si="51"/>
        <v>1744</v>
      </c>
      <c r="AO14" s="2">
        <f t="shared" si="52"/>
        <v>1703</v>
      </c>
      <c r="AP14" s="2">
        <f t="shared" si="53"/>
        <v>1703</v>
      </c>
      <c r="AQ14" s="2">
        <f t="shared" si="54"/>
        <v>1585</v>
      </c>
      <c r="AR14" s="2">
        <f t="shared" si="55"/>
        <v>1585</v>
      </c>
      <c r="AS14" s="2">
        <f t="shared" si="56"/>
        <v>1762</v>
      </c>
      <c r="AT14" s="2">
        <f t="shared" si="57"/>
        <v>1431</v>
      </c>
      <c r="AU14" s="2">
        <f t="shared" si="58"/>
        <v>2042</v>
      </c>
      <c r="AV14" s="2">
        <f t="shared" si="59"/>
        <v>866</v>
      </c>
      <c r="AZ14" s="43">
        <f t="shared" si="18"/>
        <v>0</v>
      </c>
      <c r="BA14" s="43">
        <f t="shared" si="19"/>
        <v>0</v>
      </c>
      <c r="BB14" s="43">
        <f t="shared" si="20"/>
        <v>0</v>
      </c>
      <c r="BC14" s="43">
        <f t="shared" si="21"/>
        <v>0</v>
      </c>
      <c r="BD14" s="43">
        <f t="shared" si="22"/>
        <v>0</v>
      </c>
      <c r="BE14" s="43">
        <f t="shared" si="23"/>
        <v>0</v>
      </c>
      <c r="BF14" s="43">
        <f t="shared" si="24"/>
        <v>0</v>
      </c>
      <c r="BG14" s="43">
        <f t="shared" si="25"/>
        <v>0</v>
      </c>
      <c r="BH14" s="43">
        <f t="shared" si="26"/>
        <v>0</v>
      </c>
      <c r="BI14" s="43">
        <f t="shared" si="27"/>
        <v>0</v>
      </c>
      <c r="BJ14" s="43">
        <f t="shared" si="28"/>
        <v>0</v>
      </c>
      <c r="BK14" s="43">
        <f t="shared" si="29"/>
        <v>0</v>
      </c>
      <c r="BL14" s="43">
        <f t="shared" si="30"/>
        <v>0</v>
      </c>
      <c r="BM14" s="43">
        <f t="shared" si="31"/>
        <v>0</v>
      </c>
    </row>
    <row r="15" spans="1:65" ht="39.950000000000003" customHeight="1" x14ac:dyDescent="0.25">
      <c r="A15" s="36" t="s">
        <v>154</v>
      </c>
      <c r="B15" s="31" t="s">
        <v>17</v>
      </c>
      <c r="C15" s="14">
        <v>511</v>
      </c>
      <c r="D15" s="15">
        <v>794</v>
      </c>
      <c r="E15" s="15">
        <v>812</v>
      </c>
      <c r="F15" s="14">
        <v>728</v>
      </c>
      <c r="G15" s="14">
        <v>742</v>
      </c>
      <c r="H15" s="16">
        <v>602</v>
      </c>
      <c r="I15" s="16">
        <v>579.59999999999991</v>
      </c>
      <c r="J15" s="16">
        <v>560</v>
      </c>
      <c r="K15" s="16">
        <v>588</v>
      </c>
      <c r="L15" s="16">
        <v>525</v>
      </c>
      <c r="M15" s="16">
        <v>525</v>
      </c>
      <c r="N15" s="16">
        <v>527.79999999999995</v>
      </c>
      <c r="O15" s="16">
        <v>454.99999999999994</v>
      </c>
      <c r="P15" s="16">
        <v>707</v>
      </c>
      <c r="Q15" s="17"/>
      <c r="T15" s="13">
        <f t="shared" si="60"/>
        <v>1305</v>
      </c>
      <c r="U15" s="13">
        <f t="shared" si="61"/>
        <v>1323</v>
      </c>
      <c r="V15" s="13">
        <f t="shared" si="62"/>
        <v>1239</v>
      </c>
      <c r="W15" s="13">
        <f t="shared" si="63"/>
        <v>1253</v>
      </c>
      <c r="X15" s="13">
        <f t="shared" si="64"/>
        <v>1113</v>
      </c>
      <c r="Y15" s="13">
        <f t="shared" si="65"/>
        <v>1090.5999999999999</v>
      </c>
      <c r="Z15" s="13">
        <f t="shared" si="66"/>
        <v>1071</v>
      </c>
      <c r="AA15" s="13">
        <f t="shared" si="67"/>
        <v>1099</v>
      </c>
      <c r="AB15" s="13">
        <f t="shared" si="68"/>
        <v>1036</v>
      </c>
      <c r="AC15" s="13">
        <f t="shared" si="69"/>
        <v>1036</v>
      </c>
      <c r="AD15" s="13">
        <f t="shared" si="70"/>
        <v>1038.8</v>
      </c>
      <c r="AE15" s="13">
        <f t="shared" si="71"/>
        <v>966</v>
      </c>
      <c r="AF15" s="13">
        <f t="shared" si="72"/>
        <v>1218</v>
      </c>
      <c r="AG15" s="13">
        <f t="shared" si="73"/>
        <v>511</v>
      </c>
      <c r="AI15" s="2">
        <f t="shared" si="46"/>
        <v>1814</v>
      </c>
      <c r="AJ15" s="2">
        <f t="shared" si="47"/>
        <v>1839</v>
      </c>
      <c r="AK15" s="2">
        <f t="shared" si="48"/>
        <v>1723</v>
      </c>
      <c r="AL15" s="2">
        <f t="shared" si="49"/>
        <v>1742</v>
      </c>
      <c r="AM15" s="2">
        <f t="shared" si="50"/>
        <v>1548</v>
      </c>
      <c r="AN15" s="2">
        <f t="shared" si="51"/>
        <v>1516</v>
      </c>
      <c r="AO15" s="2">
        <f t="shared" si="52"/>
        <v>1489</v>
      </c>
      <c r="AP15" s="2">
        <f t="shared" si="53"/>
        <v>1528</v>
      </c>
      <c r="AQ15" s="2">
        <f t="shared" si="54"/>
        <v>1441</v>
      </c>
      <c r="AR15" s="2">
        <f t="shared" si="55"/>
        <v>1441</v>
      </c>
      <c r="AS15" s="2">
        <f t="shared" si="56"/>
        <v>1444</v>
      </c>
      <c r="AT15" s="2">
        <f t="shared" si="57"/>
        <v>1343</v>
      </c>
      <c r="AU15" s="2">
        <f t="shared" si="58"/>
        <v>1694</v>
      </c>
      <c r="AV15" s="2">
        <f t="shared" si="59"/>
        <v>711</v>
      </c>
      <c r="AZ15" s="43">
        <f t="shared" si="18"/>
        <v>0</v>
      </c>
      <c r="BA15" s="43">
        <f t="shared" si="19"/>
        <v>0</v>
      </c>
      <c r="BB15" s="43">
        <f t="shared" si="20"/>
        <v>0</v>
      </c>
      <c r="BC15" s="43">
        <f t="shared" si="21"/>
        <v>0</v>
      </c>
      <c r="BD15" s="43">
        <f t="shared" si="22"/>
        <v>0</v>
      </c>
      <c r="BE15" s="43">
        <f t="shared" si="23"/>
        <v>0</v>
      </c>
      <c r="BF15" s="43">
        <f t="shared" si="24"/>
        <v>0</v>
      </c>
      <c r="BG15" s="43">
        <f t="shared" si="25"/>
        <v>0</v>
      </c>
      <c r="BH15" s="43">
        <f t="shared" si="26"/>
        <v>0</v>
      </c>
      <c r="BI15" s="43">
        <f t="shared" si="27"/>
        <v>0</v>
      </c>
      <c r="BJ15" s="43">
        <f t="shared" si="28"/>
        <v>0</v>
      </c>
      <c r="BK15" s="43">
        <f t="shared" si="29"/>
        <v>0</v>
      </c>
      <c r="BL15" s="43">
        <f t="shared" si="30"/>
        <v>0</v>
      </c>
      <c r="BM15" s="43">
        <f t="shared" si="31"/>
        <v>0</v>
      </c>
    </row>
    <row r="16" spans="1:65" ht="39.950000000000003" customHeight="1" x14ac:dyDescent="0.25">
      <c r="A16" s="36" t="s">
        <v>155</v>
      </c>
      <c r="B16" s="31" t="s">
        <v>18</v>
      </c>
      <c r="C16" s="14">
        <v>595</v>
      </c>
      <c r="D16" s="15">
        <v>917</v>
      </c>
      <c r="E16" s="15">
        <v>966</v>
      </c>
      <c r="F16" s="14">
        <v>826</v>
      </c>
      <c r="G16" s="14">
        <v>840</v>
      </c>
      <c r="H16" s="16">
        <v>707</v>
      </c>
      <c r="I16" s="16">
        <v>694.4</v>
      </c>
      <c r="J16" s="16">
        <v>672</v>
      </c>
      <c r="K16" s="16">
        <v>686</v>
      </c>
      <c r="L16" s="16">
        <v>624.4</v>
      </c>
      <c r="M16" s="16">
        <v>624.4</v>
      </c>
      <c r="N16" s="16">
        <v>714</v>
      </c>
      <c r="O16" s="16">
        <v>532</v>
      </c>
      <c r="P16" s="16">
        <v>848.4</v>
      </c>
      <c r="Q16" s="17"/>
      <c r="T16" s="13">
        <f t="shared" si="60"/>
        <v>1512</v>
      </c>
      <c r="U16" s="13">
        <f t="shared" si="61"/>
        <v>1561</v>
      </c>
      <c r="V16" s="13">
        <f t="shared" si="62"/>
        <v>1421</v>
      </c>
      <c r="W16" s="13">
        <f t="shared" si="63"/>
        <v>1435</v>
      </c>
      <c r="X16" s="13">
        <f t="shared" si="64"/>
        <v>1302</v>
      </c>
      <c r="Y16" s="13">
        <f t="shared" si="65"/>
        <v>1289.4000000000001</v>
      </c>
      <c r="Z16" s="13">
        <f t="shared" si="66"/>
        <v>1267</v>
      </c>
      <c r="AA16" s="13">
        <f t="shared" si="67"/>
        <v>1281</v>
      </c>
      <c r="AB16" s="13">
        <f t="shared" si="68"/>
        <v>1219.4000000000001</v>
      </c>
      <c r="AC16" s="13">
        <f t="shared" si="69"/>
        <v>1219.4000000000001</v>
      </c>
      <c r="AD16" s="13">
        <f t="shared" si="70"/>
        <v>1309</v>
      </c>
      <c r="AE16" s="13">
        <f t="shared" si="71"/>
        <v>1127</v>
      </c>
      <c r="AF16" s="13">
        <f t="shared" si="72"/>
        <v>1443.4</v>
      </c>
      <c r="AG16" s="13">
        <f t="shared" si="73"/>
        <v>595</v>
      </c>
      <c r="AI16" s="2">
        <f t="shared" si="46"/>
        <v>2102</v>
      </c>
      <c r="AJ16" s="2">
        <f t="shared" si="47"/>
        <v>2170</v>
      </c>
      <c r="AK16" s="2">
        <f t="shared" si="48"/>
        <v>1976</v>
      </c>
      <c r="AL16" s="2">
        <f t="shared" si="49"/>
        <v>1995</v>
      </c>
      <c r="AM16" s="2">
        <f t="shared" si="50"/>
        <v>1810</v>
      </c>
      <c r="AN16" s="2">
        <f t="shared" si="51"/>
        <v>1793</v>
      </c>
      <c r="AO16" s="2">
        <f t="shared" si="52"/>
        <v>1762</v>
      </c>
      <c r="AP16" s="2">
        <f t="shared" si="53"/>
        <v>1781</v>
      </c>
      <c r="AQ16" s="2">
        <f t="shared" si="54"/>
        <v>1695</v>
      </c>
      <c r="AR16" s="2">
        <f t="shared" si="55"/>
        <v>1695</v>
      </c>
      <c r="AS16" s="2">
        <f t="shared" si="56"/>
        <v>1820</v>
      </c>
      <c r="AT16" s="2">
        <f t="shared" si="57"/>
        <v>1567</v>
      </c>
      <c r="AU16" s="2">
        <f t="shared" si="58"/>
        <v>2007</v>
      </c>
      <c r="AV16" s="2">
        <f t="shared" si="59"/>
        <v>828</v>
      </c>
      <c r="AZ16" s="43">
        <f t="shared" si="18"/>
        <v>0</v>
      </c>
      <c r="BA16" s="43">
        <f t="shared" si="19"/>
        <v>0</v>
      </c>
      <c r="BB16" s="43">
        <f t="shared" si="20"/>
        <v>0</v>
      </c>
      <c r="BC16" s="43">
        <f t="shared" si="21"/>
        <v>0</v>
      </c>
      <c r="BD16" s="43">
        <f t="shared" si="22"/>
        <v>0</v>
      </c>
      <c r="BE16" s="43">
        <f t="shared" si="23"/>
        <v>0</v>
      </c>
      <c r="BF16" s="43">
        <f t="shared" si="24"/>
        <v>0</v>
      </c>
      <c r="BG16" s="43">
        <f t="shared" si="25"/>
        <v>0</v>
      </c>
      <c r="BH16" s="43">
        <f t="shared" si="26"/>
        <v>0</v>
      </c>
      <c r="BI16" s="43">
        <f t="shared" si="27"/>
        <v>0</v>
      </c>
      <c r="BJ16" s="43">
        <f t="shared" si="28"/>
        <v>0</v>
      </c>
      <c r="BK16" s="43">
        <f t="shared" si="29"/>
        <v>0</v>
      </c>
      <c r="BL16" s="43">
        <f t="shared" si="30"/>
        <v>0</v>
      </c>
      <c r="BM16" s="43">
        <f t="shared" si="31"/>
        <v>0</v>
      </c>
    </row>
    <row r="17" spans="1:65" ht="39.950000000000003" customHeight="1" x14ac:dyDescent="0.25">
      <c r="A17" s="36" t="s">
        <v>156</v>
      </c>
      <c r="B17" s="31" t="s">
        <v>19</v>
      </c>
      <c r="C17" s="14">
        <v>623</v>
      </c>
      <c r="D17" s="15">
        <v>1158</v>
      </c>
      <c r="E17" s="15">
        <v>1246</v>
      </c>
      <c r="F17" s="14">
        <v>1050</v>
      </c>
      <c r="G17" s="14">
        <v>1078</v>
      </c>
      <c r="H17" s="16">
        <v>918</v>
      </c>
      <c r="I17" s="16">
        <v>914.19999999999993</v>
      </c>
      <c r="J17" s="16">
        <v>882</v>
      </c>
      <c r="K17" s="16">
        <v>882</v>
      </c>
      <c r="L17" s="16">
        <v>819</v>
      </c>
      <c r="M17" s="16">
        <v>819</v>
      </c>
      <c r="N17" s="16">
        <v>947.8</v>
      </c>
      <c r="O17" s="16">
        <v>700</v>
      </c>
      <c r="P17" s="16">
        <v>1118.5999999999999</v>
      </c>
      <c r="Q17" s="17"/>
      <c r="T17" s="13">
        <f t="shared" si="60"/>
        <v>1781</v>
      </c>
      <c r="U17" s="13">
        <f t="shared" si="61"/>
        <v>1869</v>
      </c>
      <c r="V17" s="13">
        <f t="shared" si="62"/>
        <v>1673</v>
      </c>
      <c r="W17" s="13">
        <f t="shared" si="63"/>
        <v>1701</v>
      </c>
      <c r="X17" s="13">
        <f t="shared" si="64"/>
        <v>1541</v>
      </c>
      <c r="Y17" s="13">
        <f t="shared" si="65"/>
        <v>1537.1999999999998</v>
      </c>
      <c r="Z17" s="13">
        <f t="shared" si="66"/>
        <v>1505</v>
      </c>
      <c r="AA17" s="13">
        <f t="shared" si="67"/>
        <v>1505</v>
      </c>
      <c r="AB17" s="13">
        <f t="shared" si="68"/>
        <v>1442</v>
      </c>
      <c r="AC17" s="13">
        <f t="shared" si="69"/>
        <v>1442</v>
      </c>
      <c r="AD17" s="13">
        <f t="shared" si="70"/>
        <v>1570.8</v>
      </c>
      <c r="AE17" s="13">
        <f t="shared" si="71"/>
        <v>1323</v>
      </c>
      <c r="AF17" s="13">
        <f t="shared" si="72"/>
        <v>1741.6</v>
      </c>
      <c r="AG17" s="13">
        <f t="shared" si="73"/>
        <v>623</v>
      </c>
      <c r="AI17" s="2">
        <f t="shared" si="46"/>
        <v>2476</v>
      </c>
      <c r="AJ17" s="2">
        <f t="shared" si="47"/>
        <v>2598</v>
      </c>
      <c r="AK17" s="2">
        <f t="shared" si="48"/>
        <v>2326</v>
      </c>
      <c r="AL17" s="2">
        <f t="shared" si="49"/>
        <v>2365</v>
      </c>
      <c r="AM17" s="2">
        <f t="shared" si="50"/>
        <v>2142</v>
      </c>
      <c r="AN17" s="2">
        <f t="shared" si="51"/>
        <v>2137</v>
      </c>
      <c r="AO17" s="2">
        <f t="shared" si="52"/>
        <v>2092</v>
      </c>
      <c r="AP17" s="2">
        <f t="shared" si="53"/>
        <v>2092</v>
      </c>
      <c r="AQ17" s="2">
        <f t="shared" si="54"/>
        <v>2005</v>
      </c>
      <c r="AR17" s="2">
        <f t="shared" si="55"/>
        <v>2005</v>
      </c>
      <c r="AS17" s="2">
        <f t="shared" si="56"/>
        <v>2184</v>
      </c>
      <c r="AT17" s="2">
        <f t="shared" si="57"/>
        <v>1839</v>
      </c>
      <c r="AU17" s="2">
        <f t="shared" si="58"/>
        <v>2421</v>
      </c>
      <c r="AV17" s="2">
        <f t="shared" si="59"/>
        <v>866</v>
      </c>
      <c r="AZ17" s="43">
        <f t="shared" si="18"/>
        <v>0</v>
      </c>
      <c r="BA17" s="43">
        <f t="shared" si="19"/>
        <v>0</v>
      </c>
      <c r="BB17" s="43">
        <f t="shared" si="20"/>
        <v>0</v>
      </c>
      <c r="BC17" s="43">
        <f t="shared" si="21"/>
        <v>0</v>
      </c>
      <c r="BD17" s="43">
        <f t="shared" si="22"/>
        <v>0</v>
      </c>
      <c r="BE17" s="43">
        <f t="shared" si="23"/>
        <v>0</v>
      </c>
      <c r="BF17" s="43">
        <f t="shared" si="24"/>
        <v>0</v>
      </c>
      <c r="BG17" s="43">
        <f t="shared" si="25"/>
        <v>0</v>
      </c>
      <c r="BH17" s="43">
        <f t="shared" si="26"/>
        <v>0</v>
      </c>
      <c r="BI17" s="43">
        <f t="shared" si="27"/>
        <v>0</v>
      </c>
      <c r="BJ17" s="43">
        <f t="shared" si="28"/>
        <v>0</v>
      </c>
      <c r="BK17" s="43">
        <f t="shared" si="29"/>
        <v>0</v>
      </c>
      <c r="BL17" s="43">
        <f t="shared" si="30"/>
        <v>0</v>
      </c>
      <c r="BM17" s="43">
        <f t="shared" si="31"/>
        <v>0</v>
      </c>
    </row>
    <row r="18" spans="1:65" ht="39.950000000000003" customHeight="1" x14ac:dyDescent="0.25">
      <c r="A18" s="36" t="s">
        <v>20</v>
      </c>
      <c r="B18" s="31" t="s">
        <v>21</v>
      </c>
      <c r="C18" s="14">
        <v>2597</v>
      </c>
      <c r="D18" s="15">
        <v>2107</v>
      </c>
      <c r="E18" s="15">
        <v>2408</v>
      </c>
      <c r="F18" s="14">
        <v>1890</v>
      </c>
      <c r="G18" s="14">
        <v>1946</v>
      </c>
      <c r="H18" s="16">
        <v>1625</v>
      </c>
      <c r="I18" s="16">
        <v>1656.1999999999998</v>
      </c>
      <c r="J18" s="16">
        <v>1540</v>
      </c>
      <c r="K18" s="16">
        <v>1484</v>
      </c>
      <c r="L18" s="16">
        <v>1313.1999999999998</v>
      </c>
      <c r="M18" s="16">
        <v>1313.1999999999998</v>
      </c>
      <c r="N18" s="16">
        <v>1675.8</v>
      </c>
      <c r="O18" s="16">
        <v>937.99999999999989</v>
      </c>
      <c r="P18" s="16"/>
      <c r="Q18" s="17"/>
      <c r="T18" s="13">
        <f t="shared" si="60"/>
        <v>4704</v>
      </c>
      <c r="U18" s="13">
        <f t="shared" si="61"/>
        <v>5005</v>
      </c>
      <c r="V18" s="13">
        <f t="shared" si="62"/>
        <v>4487</v>
      </c>
      <c r="W18" s="13">
        <f t="shared" si="63"/>
        <v>4543</v>
      </c>
      <c r="X18" s="13">
        <f t="shared" si="64"/>
        <v>4222</v>
      </c>
      <c r="Y18" s="13">
        <f t="shared" si="65"/>
        <v>4253.2</v>
      </c>
      <c r="Z18" s="13">
        <f t="shared" si="66"/>
        <v>4137</v>
      </c>
      <c r="AA18" s="13">
        <f t="shared" si="67"/>
        <v>4081</v>
      </c>
      <c r="AB18" s="13">
        <f t="shared" si="68"/>
        <v>3910.2</v>
      </c>
      <c r="AC18" s="13">
        <f t="shared" si="69"/>
        <v>3910.2</v>
      </c>
      <c r="AD18" s="13">
        <f t="shared" si="70"/>
        <v>4272.8</v>
      </c>
      <c r="AE18" s="13">
        <f t="shared" si="71"/>
        <v>3535</v>
      </c>
      <c r="AF18" s="13">
        <f t="shared" si="72"/>
        <v>2597</v>
      </c>
      <c r="AG18" s="13">
        <f t="shared" si="73"/>
        <v>2597</v>
      </c>
      <c r="AI18" s="2">
        <f t="shared" si="46"/>
        <v>6539</v>
      </c>
      <c r="AJ18" s="2">
        <f t="shared" si="47"/>
        <v>6957</v>
      </c>
      <c r="AK18" s="2">
        <f t="shared" si="48"/>
        <v>6237</v>
      </c>
      <c r="AL18" s="2">
        <f t="shared" si="49"/>
        <v>6315</v>
      </c>
      <c r="AM18" s="2">
        <f t="shared" si="50"/>
        <v>5869</v>
      </c>
      <c r="AN18" s="2">
        <f t="shared" si="51"/>
        <v>5912</v>
      </c>
      <c r="AO18" s="2">
        <f t="shared" si="52"/>
        <v>5751</v>
      </c>
      <c r="AP18" s="2">
        <f t="shared" si="53"/>
        <v>5673</v>
      </c>
      <c r="AQ18" s="2">
        <f t="shared" si="54"/>
        <v>5436</v>
      </c>
      <c r="AR18" s="2">
        <f t="shared" si="55"/>
        <v>5436</v>
      </c>
      <c r="AS18" s="2">
        <f t="shared" si="56"/>
        <v>5940</v>
      </c>
      <c r="AT18" s="2">
        <f t="shared" si="57"/>
        <v>4914</v>
      </c>
      <c r="AU18" s="2">
        <f t="shared" si="58"/>
        <v>3610</v>
      </c>
      <c r="AV18" s="2">
        <f t="shared" si="59"/>
        <v>3610</v>
      </c>
      <c r="AZ18" s="43">
        <f t="shared" si="18"/>
        <v>0</v>
      </c>
      <c r="BA18" s="43">
        <f t="shared" si="19"/>
        <v>0</v>
      </c>
      <c r="BB18" s="43">
        <f t="shared" si="20"/>
        <v>0</v>
      </c>
      <c r="BC18" s="43">
        <f t="shared" si="21"/>
        <v>0</v>
      </c>
      <c r="BD18" s="43">
        <f t="shared" si="22"/>
        <v>0</v>
      </c>
      <c r="BE18" s="43">
        <f t="shared" si="23"/>
        <v>0</v>
      </c>
      <c r="BF18" s="43">
        <f t="shared" si="24"/>
        <v>0</v>
      </c>
      <c r="BG18" s="43">
        <f t="shared" si="25"/>
        <v>0</v>
      </c>
      <c r="BH18" s="43">
        <f t="shared" si="26"/>
        <v>0</v>
      </c>
      <c r="BI18" s="43">
        <f t="shared" si="27"/>
        <v>0</v>
      </c>
      <c r="BJ18" s="43">
        <f t="shared" si="28"/>
        <v>0</v>
      </c>
      <c r="BK18" s="43">
        <f t="shared" si="29"/>
        <v>0</v>
      </c>
      <c r="BL18" s="43">
        <f t="shared" si="30"/>
        <v>0</v>
      </c>
      <c r="BM18" s="43">
        <f t="shared" si="31"/>
        <v>0</v>
      </c>
    </row>
    <row r="19" spans="1:65" ht="39.950000000000003" customHeight="1" x14ac:dyDescent="0.25">
      <c r="A19" s="36" t="s">
        <v>22</v>
      </c>
      <c r="B19" s="31" t="s">
        <v>23</v>
      </c>
      <c r="C19" s="14">
        <v>2856</v>
      </c>
      <c r="D19" s="15"/>
      <c r="E19" s="15">
        <v>2548</v>
      </c>
      <c r="F19" s="14">
        <v>1974</v>
      </c>
      <c r="G19" s="14">
        <v>2044</v>
      </c>
      <c r="H19" s="16">
        <v>1719</v>
      </c>
      <c r="I19" s="16">
        <v>1762.6</v>
      </c>
      <c r="J19" s="16">
        <v>1647.8</v>
      </c>
      <c r="K19" s="16">
        <v>1568</v>
      </c>
      <c r="L19" s="16">
        <v>1390.1999999999998</v>
      </c>
      <c r="M19" s="16">
        <v>1390.1999999999998</v>
      </c>
      <c r="N19" s="16">
        <v>1778</v>
      </c>
      <c r="O19" s="16">
        <v>910</v>
      </c>
      <c r="P19" s="16"/>
      <c r="Q19" s="17"/>
      <c r="T19" s="13">
        <f t="shared" si="60"/>
        <v>2856</v>
      </c>
      <c r="U19" s="13">
        <f t="shared" si="61"/>
        <v>5404</v>
      </c>
      <c r="V19" s="13">
        <f t="shared" si="62"/>
        <v>4830</v>
      </c>
      <c r="W19" s="13">
        <f t="shared" si="63"/>
        <v>4900</v>
      </c>
      <c r="X19" s="13">
        <f t="shared" si="64"/>
        <v>4575</v>
      </c>
      <c r="Y19" s="13">
        <f t="shared" si="65"/>
        <v>4618.6000000000004</v>
      </c>
      <c r="Z19" s="13">
        <f t="shared" si="66"/>
        <v>4503.8</v>
      </c>
      <c r="AA19" s="13">
        <f t="shared" si="67"/>
        <v>4424</v>
      </c>
      <c r="AB19" s="13">
        <f t="shared" si="68"/>
        <v>4246.2</v>
      </c>
      <c r="AC19" s="13">
        <f t="shared" si="69"/>
        <v>4246.2</v>
      </c>
      <c r="AD19" s="13">
        <f t="shared" si="70"/>
        <v>4634</v>
      </c>
      <c r="AE19" s="13">
        <f t="shared" si="71"/>
        <v>3766</v>
      </c>
      <c r="AF19" s="13">
        <f t="shared" si="72"/>
        <v>2856</v>
      </c>
      <c r="AG19" s="13">
        <f t="shared" si="73"/>
        <v>2856</v>
      </c>
      <c r="AI19" s="2">
        <f t="shared" si="46"/>
        <v>3970</v>
      </c>
      <c r="AJ19" s="2">
        <f t="shared" si="47"/>
        <v>7512</v>
      </c>
      <c r="AK19" s="2">
        <f t="shared" si="48"/>
        <v>6714</v>
      </c>
      <c r="AL19" s="2">
        <f t="shared" si="49"/>
        <v>6811</v>
      </c>
      <c r="AM19" s="2">
        <f t="shared" si="50"/>
        <v>6360</v>
      </c>
      <c r="AN19" s="2">
        <f t="shared" si="51"/>
        <v>6420</v>
      </c>
      <c r="AO19" s="2">
        <f t="shared" si="52"/>
        <v>6261</v>
      </c>
      <c r="AP19" s="2">
        <f t="shared" si="53"/>
        <v>6150</v>
      </c>
      <c r="AQ19" s="2">
        <f t="shared" si="54"/>
        <v>5903</v>
      </c>
      <c r="AR19" s="2">
        <f t="shared" si="55"/>
        <v>5903</v>
      </c>
      <c r="AS19" s="2">
        <f t="shared" si="56"/>
        <v>6442</v>
      </c>
      <c r="AT19" s="2">
        <f t="shared" si="57"/>
        <v>5235</v>
      </c>
      <c r="AU19" s="2">
        <f t="shared" si="58"/>
        <v>3970</v>
      </c>
      <c r="AV19" s="2">
        <f t="shared" si="59"/>
        <v>3970</v>
      </c>
      <c r="AZ19" s="43">
        <f t="shared" si="18"/>
        <v>0</v>
      </c>
      <c r="BA19" s="43">
        <f t="shared" si="19"/>
        <v>0</v>
      </c>
      <c r="BB19" s="43">
        <f t="shared" si="20"/>
        <v>0</v>
      </c>
      <c r="BC19" s="43">
        <f t="shared" si="21"/>
        <v>0</v>
      </c>
      <c r="BD19" s="43">
        <f t="shared" si="22"/>
        <v>0</v>
      </c>
      <c r="BE19" s="43">
        <f t="shared" si="23"/>
        <v>0</v>
      </c>
      <c r="BF19" s="43">
        <f t="shared" si="24"/>
        <v>0</v>
      </c>
      <c r="BG19" s="43">
        <f t="shared" si="25"/>
        <v>0</v>
      </c>
      <c r="BH19" s="43">
        <f t="shared" si="26"/>
        <v>0</v>
      </c>
      <c r="BI19" s="43">
        <f t="shared" si="27"/>
        <v>0</v>
      </c>
      <c r="BJ19" s="43">
        <f t="shared" si="28"/>
        <v>0</v>
      </c>
      <c r="BK19" s="43">
        <f t="shared" si="29"/>
        <v>0</v>
      </c>
      <c r="BL19" s="43">
        <f t="shared" si="30"/>
        <v>0</v>
      </c>
      <c r="BM19" s="43">
        <f t="shared" si="31"/>
        <v>0</v>
      </c>
    </row>
    <row r="20" spans="1:65" ht="39.950000000000003" customHeight="1" x14ac:dyDescent="0.25">
      <c r="A20" s="36" t="s">
        <v>24</v>
      </c>
      <c r="B20" s="33" t="s">
        <v>25</v>
      </c>
      <c r="C20" s="14">
        <v>3101</v>
      </c>
      <c r="D20" s="15">
        <v>2349</v>
      </c>
      <c r="E20" s="15">
        <v>2576</v>
      </c>
      <c r="F20" s="14">
        <v>2128</v>
      </c>
      <c r="G20" s="14">
        <v>2142</v>
      </c>
      <c r="H20" s="16">
        <v>1737</v>
      </c>
      <c r="I20" s="16">
        <v>1723.3999999999999</v>
      </c>
      <c r="J20" s="16">
        <v>1610</v>
      </c>
      <c r="K20" s="16">
        <v>1617</v>
      </c>
      <c r="L20" s="16">
        <v>1398.6</v>
      </c>
      <c r="M20" s="16">
        <v>1398.6</v>
      </c>
      <c r="N20" s="16">
        <v>1582</v>
      </c>
      <c r="O20" s="16">
        <v>980</v>
      </c>
      <c r="P20" s="16"/>
      <c r="Q20" s="17"/>
      <c r="T20" s="13">
        <f t="shared" si="60"/>
        <v>5450</v>
      </c>
      <c r="U20" s="13">
        <f t="shared" si="61"/>
        <v>5677</v>
      </c>
      <c r="V20" s="13">
        <f t="shared" si="62"/>
        <v>5229</v>
      </c>
      <c r="W20" s="13">
        <f t="shared" si="63"/>
        <v>5243</v>
      </c>
      <c r="X20" s="13">
        <f t="shared" si="64"/>
        <v>4838</v>
      </c>
      <c r="Y20" s="13">
        <f t="shared" si="65"/>
        <v>4824.3999999999996</v>
      </c>
      <c r="Z20" s="13">
        <f t="shared" si="66"/>
        <v>4711</v>
      </c>
      <c r="AA20" s="13">
        <f t="shared" si="67"/>
        <v>4718</v>
      </c>
      <c r="AB20" s="13">
        <f t="shared" si="68"/>
        <v>4499.6000000000004</v>
      </c>
      <c r="AC20" s="13">
        <f t="shared" si="69"/>
        <v>4499.6000000000004</v>
      </c>
      <c r="AD20" s="13">
        <f t="shared" si="70"/>
        <v>4683</v>
      </c>
      <c r="AE20" s="13">
        <f t="shared" si="71"/>
        <v>4081</v>
      </c>
      <c r="AF20" s="13">
        <f t="shared" si="72"/>
        <v>3101</v>
      </c>
      <c r="AG20" s="13">
        <f t="shared" si="73"/>
        <v>3101</v>
      </c>
      <c r="AI20" s="2">
        <f t="shared" si="46"/>
        <v>7576</v>
      </c>
      <c r="AJ20" s="2">
        <f t="shared" si="47"/>
        <v>7892</v>
      </c>
      <c r="AK20" s="2">
        <f t="shared" si="48"/>
        <v>7269</v>
      </c>
      <c r="AL20" s="2">
        <f t="shared" si="49"/>
        <v>7288</v>
      </c>
      <c r="AM20" s="2">
        <f t="shared" si="50"/>
        <v>6725</v>
      </c>
      <c r="AN20" s="2">
        <f t="shared" si="51"/>
        <v>6706</v>
      </c>
      <c r="AO20" s="2">
        <f t="shared" si="52"/>
        <v>6549</v>
      </c>
      <c r="AP20" s="2">
        <f t="shared" si="53"/>
        <v>6559</v>
      </c>
      <c r="AQ20" s="2">
        <f t="shared" si="54"/>
        <v>6255</v>
      </c>
      <c r="AR20" s="2">
        <f t="shared" si="55"/>
        <v>6255</v>
      </c>
      <c r="AS20" s="2">
        <f t="shared" si="56"/>
        <v>6510</v>
      </c>
      <c r="AT20" s="2">
        <f t="shared" si="57"/>
        <v>5673</v>
      </c>
      <c r="AU20" s="2">
        <f t="shared" si="58"/>
        <v>4311</v>
      </c>
      <c r="AV20" s="2">
        <f t="shared" si="59"/>
        <v>4311</v>
      </c>
      <c r="AZ20" s="43">
        <f t="shared" si="18"/>
        <v>0</v>
      </c>
      <c r="BA20" s="43">
        <f t="shared" si="19"/>
        <v>0</v>
      </c>
      <c r="BB20" s="43">
        <f t="shared" si="20"/>
        <v>0</v>
      </c>
      <c r="BC20" s="43">
        <f t="shared" si="21"/>
        <v>0</v>
      </c>
      <c r="BD20" s="43">
        <f t="shared" si="22"/>
        <v>0</v>
      </c>
      <c r="BE20" s="43">
        <f t="shared" si="23"/>
        <v>0</v>
      </c>
      <c r="BF20" s="43">
        <f t="shared" si="24"/>
        <v>0</v>
      </c>
      <c r="BG20" s="43">
        <f t="shared" si="25"/>
        <v>0</v>
      </c>
      <c r="BH20" s="43">
        <f t="shared" si="26"/>
        <v>0</v>
      </c>
      <c r="BI20" s="43">
        <f t="shared" si="27"/>
        <v>0</v>
      </c>
      <c r="BJ20" s="43">
        <f t="shared" si="28"/>
        <v>0</v>
      </c>
      <c r="BK20" s="43">
        <f t="shared" si="29"/>
        <v>0</v>
      </c>
      <c r="BL20" s="43">
        <f t="shared" si="30"/>
        <v>0</v>
      </c>
      <c r="BM20" s="43">
        <f t="shared" si="31"/>
        <v>0</v>
      </c>
    </row>
    <row r="21" spans="1:65" ht="39.950000000000003" customHeight="1" x14ac:dyDescent="0.25">
      <c r="A21" s="36" t="s">
        <v>26</v>
      </c>
      <c r="B21" s="31" t="s">
        <v>27</v>
      </c>
      <c r="C21" s="14">
        <v>3570</v>
      </c>
      <c r="D21" s="15"/>
      <c r="E21" s="15">
        <v>2674</v>
      </c>
      <c r="F21" s="14">
        <v>2184</v>
      </c>
      <c r="G21" s="14">
        <v>2198</v>
      </c>
      <c r="H21" s="16">
        <v>1806</v>
      </c>
      <c r="I21" s="16">
        <v>1793.3999999999999</v>
      </c>
      <c r="J21" s="16">
        <v>1680</v>
      </c>
      <c r="K21" s="16">
        <v>1666</v>
      </c>
      <c r="L21" s="16">
        <v>1444.8</v>
      </c>
      <c r="M21" s="16">
        <v>1444.8</v>
      </c>
      <c r="N21" s="16">
        <v>1833.9999999999998</v>
      </c>
      <c r="O21" s="16">
        <v>1034.5999999999999</v>
      </c>
      <c r="P21" s="16"/>
      <c r="Q21" s="17"/>
      <c r="T21" s="13">
        <f t="shared" si="60"/>
        <v>3570</v>
      </c>
      <c r="U21" s="13">
        <f t="shared" si="61"/>
        <v>6244</v>
      </c>
      <c r="V21" s="13">
        <f t="shared" si="62"/>
        <v>5754</v>
      </c>
      <c r="W21" s="13">
        <f t="shared" si="63"/>
        <v>5768</v>
      </c>
      <c r="X21" s="13">
        <f t="shared" si="64"/>
        <v>5376</v>
      </c>
      <c r="Y21" s="13">
        <f t="shared" si="65"/>
        <v>5363.4</v>
      </c>
      <c r="Z21" s="13">
        <f t="shared" si="66"/>
        <v>5250</v>
      </c>
      <c r="AA21" s="13">
        <f t="shared" si="67"/>
        <v>5236</v>
      </c>
      <c r="AB21" s="13">
        <f t="shared" si="68"/>
        <v>5014.8</v>
      </c>
      <c r="AC21" s="13">
        <f t="shared" si="69"/>
        <v>5014.8</v>
      </c>
      <c r="AD21" s="13">
        <f t="shared" si="70"/>
        <v>5404</v>
      </c>
      <c r="AE21" s="13">
        <f t="shared" si="71"/>
        <v>4604.6000000000004</v>
      </c>
      <c r="AF21" s="13">
        <f t="shared" si="72"/>
        <v>3570</v>
      </c>
      <c r="AG21" s="13">
        <f t="shared" si="73"/>
        <v>3570</v>
      </c>
      <c r="AI21" s="2">
        <f t="shared" si="46"/>
        <v>4963</v>
      </c>
      <c r="AJ21" s="2">
        <f t="shared" si="47"/>
        <v>8680</v>
      </c>
      <c r="AK21" s="2">
        <f t="shared" si="48"/>
        <v>7999</v>
      </c>
      <c r="AL21" s="2">
        <f t="shared" si="49"/>
        <v>8018</v>
      </c>
      <c r="AM21" s="2">
        <f t="shared" si="50"/>
        <v>7473</v>
      </c>
      <c r="AN21" s="2">
        <f t="shared" si="51"/>
        <v>7456</v>
      </c>
      <c r="AO21" s="2">
        <f t="shared" si="52"/>
        <v>7298</v>
      </c>
      <c r="AP21" s="2">
        <f t="shared" si="53"/>
        <v>7279</v>
      </c>
      <c r="AQ21" s="2">
        <f t="shared" si="54"/>
        <v>6971</v>
      </c>
      <c r="AR21" s="2">
        <f t="shared" si="55"/>
        <v>6971</v>
      </c>
      <c r="AS21" s="2">
        <f t="shared" si="56"/>
        <v>7512</v>
      </c>
      <c r="AT21" s="2">
        <f t="shared" si="57"/>
        <v>6401</v>
      </c>
      <c r="AU21" s="2">
        <f t="shared" si="58"/>
        <v>4963</v>
      </c>
      <c r="AV21" s="2">
        <f t="shared" si="59"/>
        <v>4963</v>
      </c>
      <c r="AZ21" s="43">
        <f t="shared" si="18"/>
        <v>0</v>
      </c>
      <c r="BA21" s="43">
        <f t="shared" si="19"/>
        <v>0</v>
      </c>
      <c r="BB21" s="43">
        <f t="shared" si="20"/>
        <v>0</v>
      </c>
      <c r="BC21" s="43">
        <f t="shared" si="21"/>
        <v>0</v>
      </c>
      <c r="BD21" s="43">
        <f t="shared" si="22"/>
        <v>0</v>
      </c>
      <c r="BE21" s="43">
        <f t="shared" si="23"/>
        <v>0</v>
      </c>
      <c r="BF21" s="43">
        <f t="shared" si="24"/>
        <v>0</v>
      </c>
      <c r="BG21" s="43">
        <f t="shared" si="25"/>
        <v>0</v>
      </c>
      <c r="BH21" s="43">
        <f t="shared" si="26"/>
        <v>0</v>
      </c>
      <c r="BI21" s="43">
        <f t="shared" si="27"/>
        <v>0</v>
      </c>
      <c r="BJ21" s="43">
        <f t="shared" si="28"/>
        <v>0</v>
      </c>
      <c r="BK21" s="43">
        <f t="shared" si="29"/>
        <v>0</v>
      </c>
      <c r="BL21" s="43">
        <f t="shared" si="30"/>
        <v>0</v>
      </c>
      <c r="BM21" s="43">
        <f t="shared" si="31"/>
        <v>0</v>
      </c>
    </row>
    <row r="22" spans="1:65" ht="39.950000000000003" customHeight="1" x14ac:dyDescent="0.25">
      <c r="A22" s="36" t="s">
        <v>28</v>
      </c>
      <c r="B22" s="31" t="s">
        <v>29</v>
      </c>
      <c r="C22" s="14">
        <v>350</v>
      </c>
      <c r="D22" s="15"/>
      <c r="E22" s="15"/>
      <c r="F22" s="14"/>
      <c r="G22" s="14"/>
      <c r="H22" s="16"/>
      <c r="I22" s="16"/>
      <c r="J22" s="16"/>
      <c r="K22" s="16"/>
      <c r="L22" s="16"/>
      <c r="M22" s="16"/>
      <c r="N22" s="16"/>
      <c r="O22" s="16"/>
      <c r="P22" s="16"/>
      <c r="Q22" s="17"/>
      <c r="T22" s="13">
        <f t="shared" si="60"/>
        <v>350</v>
      </c>
      <c r="U22" s="13">
        <f t="shared" si="61"/>
        <v>350</v>
      </c>
      <c r="V22" s="13">
        <f t="shared" si="62"/>
        <v>350</v>
      </c>
      <c r="W22" s="13">
        <f t="shared" si="63"/>
        <v>350</v>
      </c>
      <c r="X22" s="13">
        <f t="shared" si="64"/>
        <v>350</v>
      </c>
      <c r="Y22" s="13">
        <f t="shared" si="65"/>
        <v>350</v>
      </c>
      <c r="Z22" s="13">
        <f t="shared" si="66"/>
        <v>350</v>
      </c>
      <c r="AA22" s="13">
        <f t="shared" si="67"/>
        <v>350</v>
      </c>
      <c r="AB22" s="13">
        <f t="shared" si="68"/>
        <v>350</v>
      </c>
      <c r="AC22" s="13">
        <f t="shared" si="69"/>
        <v>350</v>
      </c>
      <c r="AD22" s="13">
        <f t="shared" si="70"/>
        <v>350</v>
      </c>
      <c r="AE22" s="13">
        <f t="shared" si="71"/>
        <v>350</v>
      </c>
      <c r="AF22" s="13">
        <f t="shared" si="72"/>
        <v>350</v>
      </c>
      <c r="AG22" s="13">
        <f t="shared" si="73"/>
        <v>350</v>
      </c>
      <c r="AI22" s="2">
        <f t="shared" si="46"/>
        <v>487</v>
      </c>
      <c r="AJ22" s="2">
        <f t="shared" si="47"/>
        <v>487</v>
      </c>
      <c r="AK22" s="2">
        <f t="shared" si="48"/>
        <v>487</v>
      </c>
      <c r="AL22" s="2">
        <f t="shared" si="49"/>
        <v>487</v>
      </c>
      <c r="AM22" s="2">
        <f t="shared" si="50"/>
        <v>487</v>
      </c>
      <c r="AN22" s="2">
        <f t="shared" si="51"/>
        <v>487</v>
      </c>
      <c r="AO22" s="2">
        <f t="shared" si="52"/>
        <v>487</v>
      </c>
      <c r="AP22" s="2">
        <f t="shared" si="53"/>
        <v>487</v>
      </c>
      <c r="AQ22" s="2">
        <f t="shared" si="54"/>
        <v>487</v>
      </c>
      <c r="AR22" s="2">
        <f t="shared" si="55"/>
        <v>487</v>
      </c>
      <c r="AS22" s="2">
        <f t="shared" si="56"/>
        <v>487</v>
      </c>
      <c r="AT22" s="2">
        <f t="shared" si="57"/>
        <v>487</v>
      </c>
      <c r="AU22" s="2">
        <f t="shared" si="58"/>
        <v>487</v>
      </c>
      <c r="AV22" s="2">
        <f t="shared" si="59"/>
        <v>487</v>
      </c>
      <c r="AZ22" s="43">
        <f t="shared" si="18"/>
        <v>0</v>
      </c>
      <c r="BA22" s="43">
        <f t="shared" si="19"/>
        <v>0</v>
      </c>
      <c r="BB22" s="43">
        <f t="shared" si="20"/>
        <v>0</v>
      </c>
      <c r="BC22" s="43">
        <f t="shared" si="21"/>
        <v>0</v>
      </c>
      <c r="BD22" s="43">
        <f t="shared" si="22"/>
        <v>0</v>
      </c>
      <c r="BE22" s="43">
        <f t="shared" si="23"/>
        <v>0</v>
      </c>
      <c r="BF22" s="43">
        <f t="shared" si="24"/>
        <v>0</v>
      </c>
      <c r="BG22" s="43">
        <f t="shared" si="25"/>
        <v>0</v>
      </c>
      <c r="BH22" s="43">
        <f t="shared" si="26"/>
        <v>0</v>
      </c>
      <c r="BI22" s="43">
        <f t="shared" si="27"/>
        <v>0</v>
      </c>
      <c r="BJ22" s="43">
        <f t="shared" si="28"/>
        <v>0</v>
      </c>
      <c r="BK22" s="43">
        <f t="shared" si="29"/>
        <v>0</v>
      </c>
      <c r="BL22" s="43">
        <f t="shared" si="30"/>
        <v>0</v>
      </c>
      <c r="BM22" s="43">
        <f t="shared" si="31"/>
        <v>0</v>
      </c>
    </row>
    <row r="23" spans="1:65" ht="39.950000000000003" customHeight="1" x14ac:dyDescent="0.25">
      <c r="A23" s="36" t="s">
        <v>30</v>
      </c>
      <c r="B23" s="31" t="s">
        <v>31</v>
      </c>
      <c r="C23" s="14">
        <v>364</v>
      </c>
      <c r="D23" s="15"/>
      <c r="E23" s="15"/>
      <c r="F23" s="14"/>
      <c r="G23" s="14"/>
      <c r="H23" s="16"/>
      <c r="I23" s="16"/>
      <c r="J23" s="16"/>
      <c r="K23" s="16"/>
      <c r="L23" s="16"/>
      <c r="M23" s="16"/>
      <c r="N23" s="16"/>
      <c r="O23" s="16"/>
      <c r="P23" s="16"/>
      <c r="Q23" s="17"/>
      <c r="T23" s="13">
        <f t="shared" si="60"/>
        <v>364</v>
      </c>
      <c r="U23" s="13">
        <f t="shared" si="61"/>
        <v>364</v>
      </c>
      <c r="V23" s="13">
        <f t="shared" si="62"/>
        <v>364</v>
      </c>
      <c r="W23" s="13">
        <f t="shared" si="63"/>
        <v>364</v>
      </c>
      <c r="X23" s="13">
        <f t="shared" si="64"/>
        <v>364</v>
      </c>
      <c r="Y23" s="13">
        <f t="shared" si="65"/>
        <v>364</v>
      </c>
      <c r="Z23" s="13">
        <f t="shared" si="66"/>
        <v>364</v>
      </c>
      <c r="AA23" s="13">
        <f t="shared" si="67"/>
        <v>364</v>
      </c>
      <c r="AB23" s="13">
        <f t="shared" si="68"/>
        <v>364</v>
      </c>
      <c r="AC23" s="13">
        <f t="shared" si="69"/>
        <v>364</v>
      </c>
      <c r="AD23" s="13">
        <f t="shared" si="70"/>
        <v>364</v>
      </c>
      <c r="AE23" s="13">
        <f t="shared" si="71"/>
        <v>364</v>
      </c>
      <c r="AF23" s="13">
        <f t="shared" si="72"/>
        <v>364</v>
      </c>
      <c r="AG23" s="13">
        <f t="shared" si="73"/>
        <v>364</v>
      </c>
      <c r="AI23" s="2">
        <f t="shared" si="46"/>
        <v>506</v>
      </c>
      <c r="AJ23" s="2">
        <f t="shared" si="47"/>
        <v>506</v>
      </c>
      <c r="AK23" s="2">
        <f t="shared" si="48"/>
        <v>506</v>
      </c>
      <c r="AL23" s="2">
        <f t="shared" si="49"/>
        <v>506</v>
      </c>
      <c r="AM23" s="2">
        <f t="shared" si="50"/>
        <v>506</v>
      </c>
      <c r="AN23" s="2">
        <f t="shared" si="51"/>
        <v>506</v>
      </c>
      <c r="AO23" s="2">
        <f t="shared" si="52"/>
        <v>506</v>
      </c>
      <c r="AP23" s="2">
        <f t="shared" si="53"/>
        <v>506</v>
      </c>
      <c r="AQ23" s="2">
        <f t="shared" si="54"/>
        <v>506</v>
      </c>
      <c r="AR23" s="2">
        <f t="shared" si="55"/>
        <v>506</v>
      </c>
      <c r="AS23" s="2">
        <f t="shared" si="56"/>
        <v>506</v>
      </c>
      <c r="AT23" s="2">
        <f t="shared" si="57"/>
        <v>506</v>
      </c>
      <c r="AU23" s="2">
        <f t="shared" si="58"/>
        <v>506</v>
      </c>
      <c r="AV23" s="2">
        <f t="shared" si="59"/>
        <v>506</v>
      </c>
      <c r="AZ23" s="43">
        <f t="shared" si="18"/>
        <v>0</v>
      </c>
      <c r="BA23" s="43">
        <f t="shared" si="19"/>
        <v>0</v>
      </c>
      <c r="BB23" s="43">
        <f t="shared" si="20"/>
        <v>0</v>
      </c>
      <c r="BC23" s="43">
        <f t="shared" si="21"/>
        <v>0</v>
      </c>
      <c r="BD23" s="43">
        <f t="shared" si="22"/>
        <v>0</v>
      </c>
      <c r="BE23" s="43">
        <f t="shared" si="23"/>
        <v>0</v>
      </c>
      <c r="BF23" s="43">
        <f t="shared" si="24"/>
        <v>0</v>
      </c>
      <c r="BG23" s="43">
        <f t="shared" si="25"/>
        <v>0</v>
      </c>
      <c r="BH23" s="43">
        <f t="shared" si="26"/>
        <v>0</v>
      </c>
      <c r="BI23" s="43">
        <f t="shared" si="27"/>
        <v>0</v>
      </c>
      <c r="BJ23" s="43">
        <f t="shared" si="28"/>
        <v>0</v>
      </c>
      <c r="BK23" s="43">
        <f t="shared" si="29"/>
        <v>0</v>
      </c>
      <c r="BL23" s="43">
        <f t="shared" si="30"/>
        <v>0</v>
      </c>
      <c r="BM23" s="43">
        <f t="shared" si="31"/>
        <v>0</v>
      </c>
    </row>
    <row r="24" spans="1:65" ht="39.950000000000003" customHeight="1" x14ac:dyDescent="0.25">
      <c r="A24" s="36" t="s">
        <v>32</v>
      </c>
      <c r="B24" s="31" t="s">
        <v>33</v>
      </c>
      <c r="C24" s="14">
        <v>455</v>
      </c>
      <c r="D24" s="15"/>
      <c r="E24" s="15"/>
      <c r="F24" s="14"/>
      <c r="G24" s="14"/>
      <c r="H24" s="16"/>
      <c r="I24" s="16"/>
      <c r="J24" s="16"/>
      <c r="K24" s="16"/>
      <c r="L24" s="16"/>
      <c r="M24" s="16"/>
      <c r="N24" s="16"/>
      <c r="O24" s="16"/>
      <c r="P24" s="16"/>
      <c r="Q24" s="17"/>
      <c r="T24" s="13">
        <f t="shared" si="60"/>
        <v>455</v>
      </c>
      <c r="U24" s="13">
        <f t="shared" si="61"/>
        <v>455</v>
      </c>
      <c r="V24" s="13">
        <f t="shared" si="62"/>
        <v>455</v>
      </c>
      <c r="W24" s="13">
        <f t="shared" si="63"/>
        <v>455</v>
      </c>
      <c r="X24" s="13">
        <f t="shared" si="64"/>
        <v>455</v>
      </c>
      <c r="Y24" s="13">
        <f t="shared" si="65"/>
        <v>455</v>
      </c>
      <c r="Z24" s="13">
        <f t="shared" si="66"/>
        <v>455</v>
      </c>
      <c r="AA24" s="13">
        <f t="shared" si="67"/>
        <v>455</v>
      </c>
      <c r="AB24" s="13">
        <f t="shared" si="68"/>
        <v>455</v>
      </c>
      <c r="AC24" s="13">
        <f t="shared" si="69"/>
        <v>455</v>
      </c>
      <c r="AD24" s="13">
        <f t="shared" si="70"/>
        <v>455</v>
      </c>
      <c r="AE24" s="13">
        <f t="shared" si="71"/>
        <v>455</v>
      </c>
      <c r="AF24" s="13">
        <f t="shared" si="72"/>
        <v>455</v>
      </c>
      <c r="AG24" s="13">
        <f t="shared" si="73"/>
        <v>455</v>
      </c>
      <c r="AI24" s="2">
        <f t="shared" si="46"/>
        <v>633</v>
      </c>
      <c r="AJ24" s="2">
        <f t="shared" si="47"/>
        <v>633</v>
      </c>
      <c r="AK24" s="2">
        <f t="shared" si="48"/>
        <v>633</v>
      </c>
      <c r="AL24" s="2">
        <f t="shared" si="49"/>
        <v>633</v>
      </c>
      <c r="AM24" s="2">
        <f t="shared" si="50"/>
        <v>633</v>
      </c>
      <c r="AN24" s="2">
        <f t="shared" si="51"/>
        <v>633</v>
      </c>
      <c r="AO24" s="2">
        <f t="shared" si="52"/>
        <v>633</v>
      </c>
      <c r="AP24" s="2">
        <f t="shared" si="53"/>
        <v>633</v>
      </c>
      <c r="AQ24" s="2">
        <f t="shared" si="54"/>
        <v>633</v>
      </c>
      <c r="AR24" s="2">
        <f t="shared" si="55"/>
        <v>633</v>
      </c>
      <c r="AS24" s="2">
        <f t="shared" si="56"/>
        <v>633</v>
      </c>
      <c r="AT24" s="2">
        <f t="shared" si="57"/>
        <v>633</v>
      </c>
      <c r="AU24" s="2">
        <f t="shared" si="58"/>
        <v>633</v>
      </c>
      <c r="AV24" s="2">
        <f t="shared" si="59"/>
        <v>633</v>
      </c>
      <c r="AZ24" s="43">
        <f t="shared" si="18"/>
        <v>0</v>
      </c>
      <c r="BA24" s="43">
        <f t="shared" si="19"/>
        <v>0</v>
      </c>
      <c r="BB24" s="43">
        <f t="shared" si="20"/>
        <v>0</v>
      </c>
      <c r="BC24" s="43">
        <f t="shared" si="21"/>
        <v>0</v>
      </c>
      <c r="BD24" s="43">
        <f t="shared" si="22"/>
        <v>0</v>
      </c>
      <c r="BE24" s="43">
        <f t="shared" si="23"/>
        <v>0</v>
      </c>
      <c r="BF24" s="43">
        <f t="shared" si="24"/>
        <v>0</v>
      </c>
      <c r="BG24" s="43">
        <f t="shared" si="25"/>
        <v>0</v>
      </c>
      <c r="BH24" s="43">
        <f t="shared" si="26"/>
        <v>0</v>
      </c>
      <c r="BI24" s="43">
        <f t="shared" si="27"/>
        <v>0</v>
      </c>
      <c r="BJ24" s="43">
        <f t="shared" si="28"/>
        <v>0</v>
      </c>
      <c r="BK24" s="43">
        <f t="shared" si="29"/>
        <v>0</v>
      </c>
      <c r="BL24" s="43">
        <f t="shared" si="30"/>
        <v>0</v>
      </c>
      <c r="BM24" s="43">
        <f t="shared" si="31"/>
        <v>0</v>
      </c>
    </row>
    <row r="25" spans="1:65" ht="39.950000000000003" customHeight="1" x14ac:dyDescent="0.25">
      <c r="A25" s="36" t="s">
        <v>158</v>
      </c>
      <c r="B25" s="31" t="s">
        <v>34</v>
      </c>
      <c r="C25" s="14">
        <v>1687</v>
      </c>
      <c r="D25" s="15">
        <v>701</v>
      </c>
      <c r="E25" s="15">
        <v>773</v>
      </c>
      <c r="F25" s="14">
        <v>644</v>
      </c>
      <c r="G25" s="14">
        <v>658</v>
      </c>
      <c r="H25" s="16">
        <v>518</v>
      </c>
      <c r="I25" s="16">
        <v>498.4</v>
      </c>
      <c r="J25" s="16">
        <v>468.99999999999994</v>
      </c>
      <c r="K25" s="16">
        <v>504</v>
      </c>
      <c r="L25" s="16">
        <v>417.2</v>
      </c>
      <c r="M25" s="16">
        <v>417.2</v>
      </c>
      <c r="N25" s="16">
        <v>513.79999999999995</v>
      </c>
      <c r="O25" s="16">
        <v>345.79999999999995</v>
      </c>
      <c r="P25" s="16"/>
      <c r="Q25" s="17"/>
      <c r="T25" s="13">
        <f t="shared" si="60"/>
        <v>2388</v>
      </c>
      <c r="U25" s="13">
        <f t="shared" si="61"/>
        <v>2460</v>
      </c>
      <c r="V25" s="13">
        <f t="shared" si="62"/>
        <v>2331</v>
      </c>
      <c r="W25" s="13">
        <f t="shared" si="63"/>
        <v>2345</v>
      </c>
      <c r="X25" s="13">
        <f t="shared" si="64"/>
        <v>2205</v>
      </c>
      <c r="Y25" s="13">
        <f t="shared" si="65"/>
        <v>2185.4</v>
      </c>
      <c r="Z25" s="13">
        <f t="shared" si="66"/>
        <v>2156</v>
      </c>
      <c r="AA25" s="13">
        <f t="shared" si="67"/>
        <v>2191</v>
      </c>
      <c r="AB25" s="13">
        <f t="shared" si="68"/>
        <v>2104.1999999999998</v>
      </c>
      <c r="AC25" s="13">
        <f t="shared" si="69"/>
        <v>2104.1999999999998</v>
      </c>
      <c r="AD25" s="13">
        <f t="shared" si="70"/>
        <v>2200.8000000000002</v>
      </c>
      <c r="AE25" s="13">
        <f t="shared" si="71"/>
        <v>2032.8</v>
      </c>
      <c r="AF25" s="13">
        <f t="shared" si="72"/>
        <v>1687</v>
      </c>
      <c r="AG25" s="13">
        <f t="shared" si="73"/>
        <v>1687</v>
      </c>
      <c r="AI25" s="2">
        <f t="shared" si="46"/>
        <v>3320</v>
      </c>
      <c r="AJ25" s="2">
        <f t="shared" si="47"/>
        <v>3420</v>
      </c>
      <c r="AK25" s="2">
        <f t="shared" si="48"/>
        <v>3241</v>
      </c>
      <c r="AL25" s="2">
        <f t="shared" si="49"/>
        <v>3260</v>
      </c>
      <c r="AM25" s="2">
        <f t="shared" si="50"/>
        <v>3065</v>
      </c>
      <c r="AN25" s="2">
        <f t="shared" si="51"/>
        <v>3038</v>
      </c>
      <c r="AO25" s="2">
        <f t="shared" si="52"/>
        <v>2997</v>
      </c>
      <c r="AP25" s="2">
        <f t="shared" si="53"/>
        <v>3046</v>
      </c>
      <c r="AQ25" s="2">
        <f t="shared" si="54"/>
        <v>2925</v>
      </c>
      <c r="AR25" s="2">
        <f t="shared" si="55"/>
        <v>2925</v>
      </c>
      <c r="AS25" s="2">
        <f t="shared" si="56"/>
        <v>3060</v>
      </c>
      <c r="AT25" s="2">
        <f t="shared" si="57"/>
        <v>2826</v>
      </c>
      <c r="AU25" s="2">
        <f t="shared" si="58"/>
        <v>2345</v>
      </c>
      <c r="AV25" s="2">
        <f t="shared" si="59"/>
        <v>2345</v>
      </c>
      <c r="AZ25" s="43">
        <f t="shared" si="18"/>
        <v>0</v>
      </c>
      <c r="BA25" s="43">
        <f t="shared" si="19"/>
        <v>0</v>
      </c>
      <c r="BB25" s="43">
        <f t="shared" si="20"/>
        <v>0</v>
      </c>
      <c r="BC25" s="43">
        <f t="shared" si="21"/>
        <v>0</v>
      </c>
      <c r="BD25" s="43">
        <f t="shared" si="22"/>
        <v>0</v>
      </c>
      <c r="BE25" s="43">
        <f t="shared" si="23"/>
        <v>0</v>
      </c>
      <c r="BF25" s="43">
        <f t="shared" si="24"/>
        <v>0</v>
      </c>
      <c r="BG25" s="43">
        <f t="shared" si="25"/>
        <v>0</v>
      </c>
      <c r="BH25" s="43">
        <f t="shared" si="26"/>
        <v>0</v>
      </c>
      <c r="BI25" s="43">
        <f t="shared" si="27"/>
        <v>0</v>
      </c>
      <c r="BJ25" s="43">
        <f t="shared" si="28"/>
        <v>0</v>
      </c>
      <c r="BK25" s="43">
        <f t="shared" si="29"/>
        <v>0</v>
      </c>
      <c r="BL25" s="43">
        <f t="shared" si="30"/>
        <v>0</v>
      </c>
      <c r="BM25" s="43">
        <f t="shared" si="31"/>
        <v>0</v>
      </c>
    </row>
    <row r="26" spans="1:65" ht="39.950000000000003" customHeight="1" x14ac:dyDescent="0.25">
      <c r="A26" s="36" t="s">
        <v>35</v>
      </c>
      <c r="B26" s="31" t="s">
        <v>36</v>
      </c>
      <c r="C26" s="14">
        <v>686</v>
      </c>
      <c r="D26" s="15">
        <v>1043</v>
      </c>
      <c r="E26" s="15">
        <v>1142</v>
      </c>
      <c r="F26" s="14">
        <v>952</v>
      </c>
      <c r="G26" s="14">
        <v>966</v>
      </c>
      <c r="H26" s="16">
        <v>714</v>
      </c>
      <c r="I26" s="16">
        <v>662.19999999999993</v>
      </c>
      <c r="J26" s="16">
        <v>616</v>
      </c>
      <c r="K26" s="16">
        <v>700</v>
      </c>
      <c r="L26" s="16">
        <v>564.19999999999993</v>
      </c>
      <c r="M26" s="16">
        <v>564.19999999999993</v>
      </c>
      <c r="N26" s="16">
        <v>700</v>
      </c>
      <c r="O26" s="16">
        <v>457.79999999999995</v>
      </c>
      <c r="P26" s="16">
        <v>840</v>
      </c>
      <c r="Q26" s="17"/>
      <c r="T26" s="13">
        <f t="shared" si="60"/>
        <v>1729</v>
      </c>
      <c r="U26" s="13">
        <f t="shared" si="61"/>
        <v>1828</v>
      </c>
      <c r="V26" s="13">
        <f t="shared" si="62"/>
        <v>1638</v>
      </c>
      <c r="W26" s="13">
        <f t="shared" si="63"/>
        <v>1652</v>
      </c>
      <c r="X26" s="13">
        <f t="shared" si="64"/>
        <v>1400</v>
      </c>
      <c r="Y26" s="13">
        <f t="shared" si="65"/>
        <v>1348.1999999999998</v>
      </c>
      <c r="Z26" s="13">
        <f t="shared" si="66"/>
        <v>1302</v>
      </c>
      <c r="AA26" s="13">
        <f t="shared" si="67"/>
        <v>1386</v>
      </c>
      <c r="AB26" s="13">
        <f t="shared" si="68"/>
        <v>1250.1999999999998</v>
      </c>
      <c r="AC26" s="13">
        <f t="shared" si="69"/>
        <v>1250.1999999999998</v>
      </c>
      <c r="AD26" s="13">
        <f t="shared" si="70"/>
        <v>1386</v>
      </c>
      <c r="AE26" s="13">
        <f t="shared" si="71"/>
        <v>1143.8</v>
      </c>
      <c r="AF26" s="13">
        <f t="shared" si="72"/>
        <v>1526</v>
      </c>
      <c r="AG26" s="13">
        <f t="shared" si="73"/>
        <v>686</v>
      </c>
      <c r="AI26" s="2">
        <f t="shared" si="46"/>
        <v>2404</v>
      </c>
      <c r="AJ26" s="2">
        <f t="shared" si="47"/>
        <v>2541</v>
      </c>
      <c r="AK26" s="2">
        <f t="shared" si="48"/>
        <v>2277</v>
      </c>
      <c r="AL26" s="2">
        <f t="shared" si="49"/>
        <v>2297</v>
      </c>
      <c r="AM26" s="2">
        <f t="shared" si="50"/>
        <v>1946</v>
      </c>
      <c r="AN26" s="2">
        <f t="shared" si="51"/>
        <v>1874</v>
      </c>
      <c r="AO26" s="2">
        <f t="shared" si="52"/>
        <v>1810</v>
      </c>
      <c r="AP26" s="2">
        <f t="shared" si="53"/>
        <v>1927</v>
      </c>
      <c r="AQ26" s="2">
        <f t="shared" si="54"/>
        <v>1738</v>
      </c>
      <c r="AR26" s="2">
        <f t="shared" si="55"/>
        <v>1738</v>
      </c>
      <c r="AS26" s="2">
        <f t="shared" si="56"/>
        <v>1927</v>
      </c>
      <c r="AT26" s="2">
        <f t="shared" si="57"/>
        <v>1590</v>
      </c>
      <c r="AU26" s="2">
        <f t="shared" si="58"/>
        <v>2122</v>
      </c>
      <c r="AV26" s="2">
        <f t="shared" si="59"/>
        <v>954</v>
      </c>
      <c r="AZ26" s="43">
        <f t="shared" si="18"/>
        <v>0</v>
      </c>
      <c r="BA26" s="43">
        <f t="shared" si="19"/>
        <v>0</v>
      </c>
      <c r="BB26" s="43">
        <f t="shared" si="20"/>
        <v>0</v>
      </c>
      <c r="BC26" s="43">
        <f t="shared" si="21"/>
        <v>0</v>
      </c>
      <c r="BD26" s="43">
        <f t="shared" si="22"/>
        <v>0</v>
      </c>
      <c r="BE26" s="43">
        <f t="shared" si="23"/>
        <v>0</v>
      </c>
      <c r="BF26" s="43">
        <f t="shared" si="24"/>
        <v>0</v>
      </c>
      <c r="BG26" s="43">
        <f t="shared" si="25"/>
        <v>0</v>
      </c>
      <c r="BH26" s="43">
        <f t="shared" si="26"/>
        <v>0</v>
      </c>
      <c r="BI26" s="43">
        <f t="shared" si="27"/>
        <v>0</v>
      </c>
      <c r="BJ26" s="43">
        <f t="shared" si="28"/>
        <v>0</v>
      </c>
      <c r="BK26" s="43">
        <f t="shared" si="29"/>
        <v>0</v>
      </c>
      <c r="BL26" s="43">
        <f t="shared" si="30"/>
        <v>0</v>
      </c>
      <c r="BM26" s="43">
        <f t="shared" si="31"/>
        <v>0</v>
      </c>
    </row>
    <row r="27" spans="1:65" ht="39.950000000000003" customHeight="1" x14ac:dyDescent="0.25">
      <c r="A27" s="36" t="s">
        <v>37</v>
      </c>
      <c r="B27" s="31" t="s">
        <v>38</v>
      </c>
      <c r="C27" s="14">
        <v>483</v>
      </c>
      <c r="D27" s="15"/>
      <c r="E27" s="15"/>
      <c r="F27" s="14"/>
      <c r="G27" s="14"/>
      <c r="H27" s="16"/>
      <c r="I27" s="16"/>
      <c r="J27" s="16"/>
      <c r="K27" s="16"/>
      <c r="L27" s="16"/>
      <c r="M27" s="16"/>
      <c r="N27" s="16"/>
      <c r="O27" s="16"/>
      <c r="P27" s="16"/>
      <c r="Q27" s="17"/>
      <c r="T27" s="13">
        <f t="shared" si="60"/>
        <v>483</v>
      </c>
      <c r="U27" s="13">
        <f t="shared" si="61"/>
        <v>483</v>
      </c>
      <c r="V27" s="13">
        <f t="shared" si="62"/>
        <v>483</v>
      </c>
      <c r="W27" s="13">
        <f t="shared" si="63"/>
        <v>483</v>
      </c>
      <c r="X27" s="13">
        <f t="shared" si="64"/>
        <v>483</v>
      </c>
      <c r="Y27" s="13">
        <f t="shared" si="65"/>
        <v>483</v>
      </c>
      <c r="Z27" s="13">
        <f t="shared" si="66"/>
        <v>483</v>
      </c>
      <c r="AA27" s="13">
        <f t="shared" si="67"/>
        <v>483</v>
      </c>
      <c r="AB27" s="13">
        <f t="shared" si="68"/>
        <v>483</v>
      </c>
      <c r="AC27" s="13">
        <f t="shared" si="69"/>
        <v>483</v>
      </c>
      <c r="AD27" s="13">
        <f t="shared" si="70"/>
        <v>483</v>
      </c>
      <c r="AE27" s="13">
        <f t="shared" si="71"/>
        <v>483</v>
      </c>
      <c r="AF27" s="13">
        <f t="shared" si="72"/>
        <v>483</v>
      </c>
      <c r="AG27" s="13">
        <f t="shared" si="73"/>
        <v>483</v>
      </c>
      <c r="AI27" s="2">
        <f t="shared" si="46"/>
        <v>672</v>
      </c>
      <c r="AJ27" s="2">
        <f t="shared" si="47"/>
        <v>672</v>
      </c>
      <c r="AK27" s="2">
        <f t="shared" si="48"/>
        <v>672</v>
      </c>
      <c r="AL27" s="2">
        <f t="shared" si="49"/>
        <v>672</v>
      </c>
      <c r="AM27" s="2">
        <f t="shared" si="50"/>
        <v>672</v>
      </c>
      <c r="AN27" s="2">
        <f t="shared" si="51"/>
        <v>672</v>
      </c>
      <c r="AO27" s="2">
        <f t="shared" si="52"/>
        <v>672</v>
      </c>
      <c r="AP27" s="2">
        <f t="shared" si="53"/>
        <v>672</v>
      </c>
      <c r="AQ27" s="2">
        <f t="shared" si="54"/>
        <v>672</v>
      </c>
      <c r="AR27" s="2">
        <f t="shared" si="55"/>
        <v>672</v>
      </c>
      <c r="AS27" s="2">
        <f t="shared" si="56"/>
        <v>672</v>
      </c>
      <c r="AT27" s="2">
        <f t="shared" si="57"/>
        <v>672</v>
      </c>
      <c r="AU27" s="2">
        <f t="shared" si="58"/>
        <v>672</v>
      </c>
      <c r="AV27" s="2">
        <f t="shared" si="59"/>
        <v>672</v>
      </c>
      <c r="AZ27" s="43">
        <f t="shared" si="18"/>
        <v>0</v>
      </c>
      <c r="BA27" s="43">
        <f t="shared" si="19"/>
        <v>0</v>
      </c>
      <c r="BB27" s="43">
        <f t="shared" si="20"/>
        <v>0</v>
      </c>
      <c r="BC27" s="43">
        <f t="shared" si="21"/>
        <v>0</v>
      </c>
      <c r="BD27" s="43">
        <f t="shared" si="22"/>
        <v>0</v>
      </c>
      <c r="BE27" s="43">
        <f t="shared" si="23"/>
        <v>0</v>
      </c>
      <c r="BF27" s="43">
        <f t="shared" si="24"/>
        <v>0</v>
      </c>
      <c r="BG27" s="43">
        <f t="shared" si="25"/>
        <v>0</v>
      </c>
      <c r="BH27" s="43">
        <f t="shared" si="26"/>
        <v>0</v>
      </c>
      <c r="BI27" s="43">
        <f t="shared" si="27"/>
        <v>0</v>
      </c>
      <c r="BJ27" s="43">
        <f t="shared" si="28"/>
        <v>0</v>
      </c>
      <c r="BK27" s="43">
        <f t="shared" si="29"/>
        <v>0</v>
      </c>
      <c r="BL27" s="43">
        <f t="shared" si="30"/>
        <v>0</v>
      </c>
      <c r="BM27" s="43">
        <f t="shared" si="31"/>
        <v>0</v>
      </c>
    </row>
    <row r="28" spans="1:65" ht="39.950000000000003" customHeight="1" x14ac:dyDescent="0.25">
      <c r="A28" s="36" t="s">
        <v>39</v>
      </c>
      <c r="B28" s="31" t="s">
        <v>40</v>
      </c>
      <c r="C28" s="14">
        <v>546</v>
      </c>
      <c r="D28" s="15">
        <v>925</v>
      </c>
      <c r="E28" s="15">
        <v>980</v>
      </c>
      <c r="F28" s="14">
        <v>854</v>
      </c>
      <c r="G28" s="14">
        <v>868</v>
      </c>
      <c r="H28" s="16">
        <v>728</v>
      </c>
      <c r="I28" s="16">
        <v>705.59999999999991</v>
      </c>
      <c r="J28" s="16">
        <v>686</v>
      </c>
      <c r="K28" s="16">
        <v>700</v>
      </c>
      <c r="L28" s="16">
        <v>634.19999999999993</v>
      </c>
      <c r="M28" s="16">
        <v>634.19999999999993</v>
      </c>
      <c r="N28" s="16">
        <v>730.8</v>
      </c>
      <c r="O28" s="16"/>
      <c r="P28" s="16">
        <v>858.19999999999993</v>
      </c>
      <c r="Q28" s="17"/>
      <c r="T28" s="13">
        <f t="shared" si="60"/>
        <v>1471</v>
      </c>
      <c r="U28" s="13">
        <f t="shared" si="61"/>
        <v>1526</v>
      </c>
      <c r="V28" s="13">
        <f t="shared" si="62"/>
        <v>1400</v>
      </c>
      <c r="W28" s="13">
        <f t="shared" si="63"/>
        <v>1414</v>
      </c>
      <c r="X28" s="13">
        <f t="shared" si="64"/>
        <v>1274</v>
      </c>
      <c r="Y28" s="13">
        <f t="shared" si="65"/>
        <v>1251.5999999999999</v>
      </c>
      <c r="Z28" s="13">
        <f t="shared" si="66"/>
        <v>1232</v>
      </c>
      <c r="AA28" s="13">
        <f t="shared" si="67"/>
        <v>1246</v>
      </c>
      <c r="AB28" s="13">
        <f t="shared" si="68"/>
        <v>1180.1999999999998</v>
      </c>
      <c r="AC28" s="13">
        <f t="shared" si="69"/>
        <v>1180.1999999999998</v>
      </c>
      <c r="AD28" s="13">
        <f t="shared" si="70"/>
        <v>1276.8</v>
      </c>
      <c r="AE28" s="13">
        <f t="shared" si="71"/>
        <v>546</v>
      </c>
      <c r="AF28" s="13">
        <f t="shared" si="72"/>
        <v>1404.1999999999998</v>
      </c>
      <c r="AG28" s="13">
        <f t="shared" si="73"/>
        <v>546</v>
      </c>
      <c r="AI28" s="2">
        <f t="shared" si="46"/>
        <v>2045</v>
      </c>
      <c r="AJ28" s="2">
        <f t="shared" si="47"/>
        <v>2122</v>
      </c>
      <c r="AK28" s="2">
        <f t="shared" si="48"/>
        <v>1946</v>
      </c>
      <c r="AL28" s="2">
        <f t="shared" si="49"/>
        <v>1966</v>
      </c>
      <c r="AM28" s="2">
        <f t="shared" si="50"/>
        <v>1771</v>
      </c>
      <c r="AN28" s="2">
        <f t="shared" si="51"/>
        <v>1740</v>
      </c>
      <c r="AO28" s="2">
        <f t="shared" si="52"/>
        <v>1713</v>
      </c>
      <c r="AP28" s="2">
        <f t="shared" si="53"/>
        <v>1732</v>
      </c>
      <c r="AQ28" s="2">
        <f t="shared" si="54"/>
        <v>1641</v>
      </c>
      <c r="AR28" s="2">
        <f t="shared" si="55"/>
        <v>1641</v>
      </c>
      <c r="AS28" s="2">
        <f t="shared" si="56"/>
        <v>1775</v>
      </c>
      <c r="AT28" s="2">
        <f t="shared" si="57"/>
        <v>759</v>
      </c>
      <c r="AU28" s="2">
        <f t="shared" si="58"/>
        <v>1952</v>
      </c>
      <c r="AV28" s="2">
        <f t="shared" si="59"/>
        <v>759</v>
      </c>
      <c r="AZ28" s="43">
        <f t="shared" si="18"/>
        <v>0</v>
      </c>
      <c r="BA28" s="43">
        <f t="shared" si="19"/>
        <v>0</v>
      </c>
      <c r="BB28" s="43">
        <f t="shared" si="20"/>
        <v>0</v>
      </c>
      <c r="BC28" s="43">
        <f t="shared" si="21"/>
        <v>0</v>
      </c>
      <c r="BD28" s="43">
        <f t="shared" si="22"/>
        <v>0</v>
      </c>
      <c r="BE28" s="43">
        <f t="shared" si="23"/>
        <v>0</v>
      </c>
      <c r="BF28" s="43">
        <f t="shared" si="24"/>
        <v>0</v>
      </c>
      <c r="BG28" s="43">
        <f t="shared" si="25"/>
        <v>0</v>
      </c>
      <c r="BH28" s="43">
        <f t="shared" si="26"/>
        <v>0</v>
      </c>
      <c r="BI28" s="43">
        <f t="shared" si="27"/>
        <v>0</v>
      </c>
      <c r="BJ28" s="43">
        <f t="shared" si="28"/>
        <v>0</v>
      </c>
      <c r="BK28" s="43">
        <f t="shared" si="29"/>
        <v>0</v>
      </c>
      <c r="BL28" s="43">
        <f t="shared" si="30"/>
        <v>0</v>
      </c>
      <c r="BM28" s="43">
        <f t="shared" si="31"/>
        <v>0</v>
      </c>
    </row>
    <row r="29" spans="1:65" ht="39.950000000000003" customHeight="1" x14ac:dyDescent="0.25">
      <c r="A29" s="36" t="s">
        <v>41</v>
      </c>
      <c r="B29" s="31" t="s">
        <v>42</v>
      </c>
      <c r="C29" s="14">
        <v>630</v>
      </c>
      <c r="D29" s="15">
        <v>1176</v>
      </c>
      <c r="E29" s="15">
        <v>1260</v>
      </c>
      <c r="F29" s="14">
        <v>1064</v>
      </c>
      <c r="G29" s="14">
        <v>1092</v>
      </c>
      <c r="H29" s="16">
        <v>938</v>
      </c>
      <c r="I29" s="16">
        <v>942.19999999999993</v>
      </c>
      <c r="J29" s="16">
        <v>909.99999999999989</v>
      </c>
      <c r="K29" s="16">
        <v>896</v>
      </c>
      <c r="L29" s="16">
        <v>840</v>
      </c>
      <c r="M29" s="16">
        <v>840</v>
      </c>
      <c r="N29" s="16">
        <v>819</v>
      </c>
      <c r="O29" s="16"/>
      <c r="P29" s="16">
        <v>1146.5999999999999</v>
      </c>
      <c r="Q29" s="17"/>
      <c r="T29" s="13">
        <f t="shared" si="60"/>
        <v>1806</v>
      </c>
      <c r="U29" s="13">
        <f t="shared" si="61"/>
        <v>1890</v>
      </c>
      <c r="V29" s="13">
        <f t="shared" si="62"/>
        <v>1694</v>
      </c>
      <c r="W29" s="13">
        <f t="shared" si="63"/>
        <v>1722</v>
      </c>
      <c r="X29" s="13">
        <f t="shared" si="64"/>
        <v>1568</v>
      </c>
      <c r="Y29" s="13">
        <f t="shared" si="65"/>
        <v>1572.1999999999998</v>
      </c>
      <c r="Z29" s="13">
        <f t="shared" si="66"/>
        <v>1540</v>
      </c>
      <c r="AA29" s="13">
        <f t="shared" si="67"/>
        <v>1526</v>
      </c>
      <c r="AB29" s="13">
        <f t="shared" si="68"/>
        <v>1470</v>
      </c>
      <c r="AC29" s="13">
        <f t="shared" si="69"/>
        <v>1470</v>
      </c>
      <c r="AD29" s="13">
        <f t="shared" si="70"/>
        <v>1449</v>
      </c>
      <c r="AE29" s="13">
        <f t="shared" si="71"/>
        <v>630</v>
      </c>
      <c r="AF29" s="13">
        <f t="shared" si="72"/>
        <v>1776.6</v>
      </c>
      <c r="AG29" s="13">
        <f t="shared" si="73"/>
        <v>630</v>
      </c>
      <c r="AI29" s="2">
        <f t="shared" si="46"/>
        <v>2511</v>
      </c>
      <c r="AJ29" s="2">
        <f t="shared" si="47"/>
        <v>2628</v>
      </c>
      <c r="AK29" s="2">
        <f t="shared" si="48"/>
        <v>2355</v>
      </c>
      <c r="AL29" s="2">
        <f t="shared" si="49"/>
        <v>2394</v>
      </c>
      <c r="AM29" s="2">
        <f t="shared" si="50"/>
        <v>2180</v>
      </c>
      <c r="AN29" s="2">
        <f t="shared" si="51"/>
        <v>2186</v>
      </c>
      <c r="AO29" s="2">
        <f t="shared" si="52"/>
        <v>2141</v>
      </c>
      <c r="AP29" s="2">
        <f t="shared" si="53"/>
        <v>2122</v>
      </c>
      <c r="AQ29" s="2">
        <f t="shared" si="54"/>
        <v>2044</v>
      </c>
      <c r="AR29" s="2">
        <f t="shared" si="55"/>
        <v>2044</v>
      </c>
      <c r="AS29" s="2">
        <f t="shared" si="56"/>
        <v>2015</v>
      </c>
      <c r="AT29" s="2">
        <f t="shared" si="57"/>
        <v>876</v>
      </c>
      <c r="AU29" s="2">
        <f t="shared" si="58"/>
        <v>2470</v>
      </c>
      <c r="AV29" s="2">
        <f t="shared" si="59"/>
        <v>876</v>
      </c>
      <c r="AZ29" s="43">
        <f t="shared" si="18"/>
        <v>0</v>
      </c>
      <c r="BA29" s="43">
        <f t="shared" si="19"/>
        <v>0</v>
      </c>
      <c r="BB29" s="43">
        <f t="shared" si="20"/>
        <v>0</v>
      </c>
      <c r="BC29" s="43">
        <f t="shared" si="21"/>
        <v>0</v>
      </c>
      <c r="BD29" s="43">
        <f t="shared" si="22"/>
        <v>0</v>
      </c>
      <c r="BE29" s="43">
        <f t="shared" si="23"/>
        <v>0</v>
      </c>
      <c r="BF29" s="43">
        <f t="shared" si="24"/>
        <v>0</v>
      </c>
      <c r="BG29" s="43">
        <f t="shared" si="25"/>
        <v>0</v>
      </c>
      <c r="BH29" s="43">
        <f t="shared" si="26"/>
        <v>0</v>
      </c>
      <c r="BI29" s="43">
        <f t="shared" si="27"/>
        <v>0</v>
      </c>
      <c r="BJ29" s="43">
        <f t="shared" si="28"/>
        <v>0</v>
      </c>
      <c r="BK29" s="43">
        <f t="shared" si="29"/>
        <v>0</v>
      </c>
      <c r="BL29" s="43">
        <f t="shared" si="30"/>
        <v>0</v>
      </c>
      <c r="BM29" s="43">
        <f t="shared" si="31"/>
        <v>0</v>
      </c>
    </row>
    <row r="30" spans="1:65" ht="39.950000000000003" customHeight="1" x14ac:dyDescent="0.25">
      <c r="A30" s="36" t="s">
        <v>43</v>
      </c>
      <c r="B30" s="31" t="s">
        <v>44</v>
      </c>
      <c r="C30" s="14">
        <v>777</v>
      </c>
      <c r="D30" s="15">
        <v>1680</v>
      </c>
      <c r="E30" s="15">
        <v>1778</v>
      </c>
      <c r="F30" s="14">
        <v>1512</v>
      </c>
      <c r="G30" s="14">
        <v>1540</v>
      </c>
      <c r="H30" s="16">
        <v>1274</v>
      </c>
      <c r="I30" s="16">
        <v>1253</v>
      </c>
      <c r="J30" s="16">
        <v>1204</v>
      </c>
      <c r="K30" s="16">
        <v>1245</v>
      </c>
      <c r="L30" s="16">
        <v>1107.3999999999999</v>
      </c>
      <c r="M30" s="16">
        <v>1107.3999999999999</v>
      </c>
      <c r="N30" s="16">
        <v>1297.8</v>
      </c>
      <c r="O30" s="16"/>
      <c r="P30" s="16">
        <v>1548.3999999999999</v>
      </c>
      <c r="Q30" s="17"/>
      <c r="T30" s="13">
        <f t="shared" si="60"/>
        <v>2457</v>
      </c>
      <c r="U30" s="13">
        <f t="shared" si="61"/>
        <v>2555</v>
      </c>
      <c r="V30" s="13">
        <f t="shared" si="62"/>
        <v>2289</v>
      </c>
      <c r="W30" s="13">
        <f t="shared" si="63"/>
        <v>2317</v>
      </c>
      <c r="X30" s="13">
        <f t="shared" si="64"/>
        <v>2051</v>
      </c>
      <c r="Y30" s="13">
        <f t="shared" si="65"/>
        <v>2030</v>
      </c>
      <c r="Z30" s="13">
        <f t="shared" si="66"/>
        <v>1981</v>
      </c>
      <c r="AA30" s="13">
        <f t="shared" si="67"/>
        <v>2022</v>
      </c>
      <c r="AB30" s="13">
        <f t="shared" si="68"/>
        <v>1884.3999999999999</v>
      </c>
      <c r="AC30" s="13">
        <f t="shared" si="69"/>
        <v>1884.3999999999999</v>
      </c>
      <c r="AD30" s="13">
        <f t="shared" si="70"/>
        <v>2074.8000000000002</v>
      </c>
      <c r="AE30" s="13">
        <f t="shared" si="71"/>
        <v>777</v>
      </c>
      <c r="AF30" s="13">
        <f t="shared" si="72"/>
        <v>2325.3999999999996</v>
      </c>
      <c r="AG30" s="13">
        <f t="shared" si="73"/>
        <v>777</v>
      </c>
      <c r="AI30" s="2">
        <f t="shared" si="46"/>
        <v>3416</v>
      </c>
      <c r="AJ30" s="2">
        <f t="shared" si="47"/>
        <v>3552</v>
      </c>
      <c r="AK30" s="2">
        <f t="shared" si="48"/>
        <v>3182</v>
      </c>
      <c r="AL30" s="2">
        <f t="shared" si="49"/>
        <v>3221</v>
      </c>
      <c r="AM30" s="2">
        <f t="shared" si="50"/>
        <v>2851</v>
      </c>
      <c r="AN30" s="2">
        <f t="shared" si="51"/>
        <v>2822</v>
      </c>
      <c r="AO30" s="2">
        <f t="shared" si="52"/>
        <v>2754</v>
      </c>
      <c r="AP30" s="2">
        <f t="shared" si="53"/>
        <v>2811</v>
      </c>
      <c r="AQ30" s="2">
        <f t="shared" si="54"/>
        <v>2620</v>
      </c>
      <c r="AR30" s="2">
        <f t="shared" si="55"/>
        <v>2620</v>
      </c>
      <c r="AS30" s="2">
        <f t="shared" si="56"/>
        <v>2884</v>
      </c>
      <c r="AT30" s="2">
        <f t="shared" si="57"/>
        <v>1081</v>
      </c>
      <c r="AU30" s="2">
        <f t="shared" si="58"/>
        <v>3233</v>
      </c>
      <c r="AV30" s="2">
        <f t="shared" si="59"/>
        <v>1081</v>
      </c>
      <c r="AZ30" s="43">
        <f t="shared" si="18"/>
        <v>0</v>
      </c>
      <c r="BA30" s="43">
        <f t="shared" si="19"/>
        <v>0</v>
      </c>
      <c r="BB30" s="43">
        <f t="shared" si="20"/>
        <v>0</v>
      </c>
      <c r="BC30" s="43">
        <f t="shared" si="21"/>
        <v>0</v>
      </c>
      <c r="BD30" s="43">
        <f t="shared" si="22"/>
        <v>0</v>
      </c>
      <c r="BE30" s="43">
        <f t="shared" si="23"/>
        <v>0</v>
      </c>
      <c r="BF30" s="43">
        <f t="shared" si="24"/>
        <v>0</v>
      </c>
      <c r="BG30" s="43">
        <f t="shared" si="25"/>
        <v>0</v>
      </c>
      <c r="BH30" s="43">
        <f t="shared" si="26"/>
        <v>0</v>
      </c>
      <c r="BI30" s="43">
        <f t="shared" si="27"/>
        <v>0</v>
      </c>
      <c r="BJ30" s="43">
        <f t="shared" si="28"/>
        <v>0</v>
      </c>
      <c r="BK30" s="43">
        <f t="shared" si="29"/>
        <v>0</v>
      </c>
      <c r="BL30" s="43">
        <f t="shared" si="30"/>
        <v>0</v>
      </c>
      <c r="BM30" s="43">
        <f t="shared" si="31"/>
        <v>0</v>
      </c>
    </row>
    <row r="31" spans="1:65" ht="39.950000000000003" customHeight="1" x14ac:dyDescent="0.25">
      <c r="A31" s="36" t="s">
        <v>45</v>
      </c>
      <c r="B31" s="31" t="s">
        <v>46</v>
      </c>
      <c r="C31" s="14">
        <v>924</v>
      </c>
      <c r="D31" s="15">
        <v>2138</v>
      </c>
      <c r="E31" s="15">
        <v>2324</v>
      </c>
      <c r="F31" s="14">
        <v>1918</v>
      </c>
      <c r="G31" s="14">
        <v>1974</v>
      </c>
      <c r="H31" s="16">
        <v>1673</v>
      </c>
      <c r="I31" s="16">
        <v>1684.1999999999998</v>
      </c>
      <c r="J31" s="16">
        <v>1624</v>
      </c>
      <c r="K31" s="16">
        <v>1596</v>
      </c>
      <c r="L31" s="16">
        <v>1471.3999999999999</v>
      </c>
      <c r="M31" s="16">
        <v>1471.3999999999999</v>
      </c>
      <c r="N31" s="16">
        <v>1579.1999999999998</v>
      </c>
      <c r="O31" s="16"/>
      <c r="P31" s="16">
        <v>2079</v>
      </c>
      <c r="Q31" s="17"/>
      <c r="T31" s="13">
        <f t="shared" si="60"/>
        <v>3062</v>
      </c>
      <c r="U31" s="13">
        <f t="shared" si="61"/>
        <v>3248</v>
      </c>
      <c r="V31" s="13">
        <f t="shared" si="62"/>
        <v>2842</v>
      </c>
      <c r="W31" s="13">
        <f t="shared" si="63"/>
        <v>2898</v>
      </c>
      <c r="X31" s="13">
        <f t="shared" si="64"/>
        <v>2597</v>
      </c>
      <c r="Y31" s="13">
        <f t="shared" si="65"/>
        <v>2608.1999999999998</v>
      </c>
      <c r="Z31" s="13">
        <f t="shared" si="66"/>
        <v>2548</v>
      </c>
      <c r="AA31" s="13">
        <f t="shared" si="67"/>
        <v>2520</v>
      </c>
      <c r="AB31" s="13">
        <f t="shared" si="68"/>
        <v>2395.3999999999996</v>
      </c>
      <c r="AC31" s="13">
        <f t="shared" si="69"/>
        <v>2395.3999999999996</v>
      </c>
      <c r="AD31" s="13">
        <f t="shared" si="70"/>
        <v>2503.1999999999998</v>
      </c>
      <c r="AE31" s="13">
        <f t="shared" si="71"/>
        <v>924</v>
      </c>
      <c r="AF31" s="13">
        <f t="shared" si="72"/>
        <v>3003</v>
      </c>
      <c r="AG31" s="13">
        <f t="shared" si="73"/>
        <v>924</v>
      </c>
      <c r="AI31" s="2">
        <f t="shared" si="46"/>
        <v>4257</v>
      </c>
      <c r="AJ31" s="2">
        <f t="shared" si="47"/>
        <v>4515</v>
      </c>
      <c r="AK31" s="2">
        <f t="shared" si="48"/>
        <v>3951</v>
      </c>
      <c r="AL31" s="2">
        <f t="shared" si="49"/>
        <v>4029</v>
      </c>
      <c r="AM31" s="2">
        <f t="shared" si="50"/>
        <v>3610</v>
      </c>
      <c r="AN31" s="2">
        <f t="shared" si="51"/>
        <v>3626</v>
      </c>
      <c r="AO31" s="2">
        <f t="shared" si="52"/>
        <v>3542</v>
      </c>
      <c r="AP31" s="2">
        <f t="shared" si="53"/>
        <v>3503</v>
      </c>
      <c r="AQ31" s="2">
        <f t="shared" si="54"/>
        <v>3330</v>
      </c>
      <c r="AR31" s="2">
        <f t="shared" si="55"/>
        <v>3330</v>
      </c>
      <c r="AS31" s="2">
        <f t="shared" si="56"/>
        <v>3480</v>
      </c>
      <c r="AT31" s="2">
        <f t="shared" si="57"/>
        <v>1285</v>
      </c>
      <c r="AU31" s="2">
        <f t="shared" si="58"/>
        <v>4175</v>
      </c>
      <c r="AV31" s="2">
        <f t="shared" si="59"/>
        <v>1285</v>
      </c>
      <c r="AZ31" s="43">
        <f t="shared" si="18"/>
        <v>0</v>
      </c>
      <c r="BA31" s="43">
        <f t="shared" si="19"/>
        <v>0</v>
      </c>
      <c r="BB31" s="43">
        <f t="shared" si="20"/>
        <v>0</v>
      </c>
      <c r="BC31" s="43">
        <f t="shared" si="21"/>
        <v>0</v>
      </c>
      <c r="BD31" s="43">
        <f t="shared" si="22"/>
        <v>0</v>
      </c>
      <c r="BE31" s="43">
        <f t="shared" si="23"/>
        <v>0</v>
      </c>
      <c r="BF31" s="43">
        <f t="shared" si="24"/>
        <v>0</v>
      </c>
      <c r="BG31" s="43">
        <f t="shared" si="25"/>
        <v>0</v>
      </c>
      <c r="BH31" s="43">
        <f t="shared" si="26"/>
        <v>0</v>
      </c>
      <c r="BI31" s="43">
        <f t="shared" si="27"/>
        <v>0</v>
      </c>
      <c r="BJ31" s="43">
        <f t="shared" si="28"/>
        <v>0</v>
      </c>
      <c r="BK31" s="43">
        <f t="shared" si="29"/>
        <v>0</v>
      </c>
      <c r="BL31" s="43">
        <f t="shared" si="30"/>
        <v>0</v>
      </c>
      <c r="BM31" s="43">
        <f t="shared" si="31"/>
        <v>0</v>
      </c>
    </row>
    <row r="32" spans="1:65" ht="39.950000000000003" customHeight="1" x14ac:dyDescent="0.25">
      <c r="A32" s="36" t="s">
        <v>47</v>
      </c>
      <c r="B32" s="31" t="s">
        <v>48</v>
      </c>
      <c r="C32" s="14">
        <v>1246</v>
      </c>
      <c r="D32" s="15">
        <v>787</v>
      </c>
      <c r="E32" s="15">
        <v>1158</v>
      </c>
      <c r="F32" s="14">
        <v>980</v>
      </c>
      <c r="G32" s="14">
        <v>896</v>
      </c>
      <c r="H32" s="16">
        <v>854</v>
      </c>
      <c r="I32" s="16">
        <v>840</v>
      </c>
      <c r="J32" s="16">
        <v>812</v>
      </c>
      <c r="K32" s="16">
        <v>826</v>
      </c>
      <c r="L32" s="16">
        <v>751.8</v>
      </c>
      <c r="M32" s="16">
        <v>751.8</v>
      </c>
      <c r="N32" s="16">
        <v>863.8</v>
      </c>
      <c r="O32" s="16"/>
      <c r="P32" s="16">
        <v>1024.8</v>
      </c>
      <c r="Q32" s="17"/>
      <c r="T32" s="13">
        <f t="shared" si="60"/>
        <v>2033</v>
      </c>
      <c r="U32" s="13">
        <f t="shared" si="61"/>
        <v>2404</v>
      </c>
      <c r="V32" s="13">
        <f t="shared" si="62"/>
        <v>2226</v>
      </c>
      <c r="W32" s="13">
        <f t="shared" si="63"/>
        <v>2142</v>
      </c>
      <c r="X32" s="13">
        <f t="shared" si="64"/>
        <v>2100</v>
      </c>
      <c r="Y32" s="13">
        <f t="shared" si="65"/>
        <v>2086</v>
      </c>
      <c r="Z32" s="13">
        <f t="shared" si="66"/>
        <v>2058</v>
      </c>
      <c r="AA32" s="13">
        <f t="shared" si="67"/>
        <v>2072</v>
      </c>
      <c r="AB32" s="13">
        <f t="shared" si="68"/>
        <v>1997.8</v>
      </c>
      <c r="AC32" s="13">
        <f t="shared" si="69"/>
        <v>1997.8</v>
      </c>
      <c r="AD32" s="13">
        <f t="shared" si="70"/>
        <v>2109.8000000000002</v>
      </c>
      <c r="AE32" s="13">
        <f t="shared" si="71"/>
        <v>1246</v>
      </c>
      <c r="AF32" s="13">
        <f t="shared" si="72"/>
        <v>2270.8000000000002</v>
      </c>
      <c r="AG32" s="13">
        <f t="shared" si="73"/>
        <v>1246</v>
      </c>
      <c r="AI32" s="2">
        <f t="shared" si="46"/>
        <v>2826</v>
      </c>
      <c r="AJ32" s="2">
        <f t="shared" si="47"/>
        <v>3342</v>
      </c>
      <c r="AK32" s="2">
        <f t="shared" si="48"/>
        <v>3095</v>
      </c>
      <c r="AL32" s="2">
        <f t="shared" si="49"/>
        <v>2978</v>
      </c>
      <c r="AM32" s="2">
        <f t="shared" si="50"/>
        <v>2919</v>
      </c>
      <c r="AN32" s="2">
        <f t="shared" si="51"/>
        <v>2900</v>
      </c>
      <c r="AO32" s="2">
        <f t="shared" si="52"/>
        <v>2861</v>
      </c>
      <c r="AP32" s="2">
        <f t="shared" si="53"/>
        <v>2881</v>
      </c>
      <c r="AQ32" s="2">
        <f t="shared" si="54"/>
        <v>2777</v>
      </c>
      <c r="AR32" s="2">
        <f t="shared" si="55"/>
        <v>2777</v>
      </c>
      <c r="AS32" s="2">
        <f t="shared" si="56"/>
        <v>2933</v>
      </c>
      <c r="AT32" s="2">
        <f t="shared" si="57"/>
        <v>1732</v>
      </c>
      <c r="AU32" s="2">
        <f t="shared" si="58"/>
        <v>3157</v>
      </c>
      <c r="AV32" s="2">
        <f t="shared" si="59"/>
        <v>1732</v>
      </c>
      <c r="AZ32" s="43">
        <f t="shared" si="18"/>
        <v>0</v>
      </c>
      <c r="BA32" s="43">
        <f t="shared" si="19"/>
        <v>0</v>
      </c>
      <c r="BB32" s="43">
        <f t="shared" si="20"/>
        <v>0</v>
      </c>
      <c r="BC32" s="43">
        <f t="shared" si="21"/>
        <v>0</v>
      </c>
      <c r="BD32" s="43">
        <f t="shared" si="22"/>
        <v>0</v>
      </c>
      <c r="BE32" s="43">
        <f t="shared" si="23"/>
        <v>0</v>
      </c>
      <c r="BF32" s="43">
        <f t="shared" si="24"/>
        <v>0</v>
      </c>
      <c r="BG32" s="43">
        <f t="shared" si="25"/>
        <v>0</v>
      </c>
      <c r="BH32" s="43">
        <f t="shared" si="26"/>
        <v>0</v>
      </c>
      <c r="BI32" s="43">
        <f t="shared" si="27"/>
        <v>0</v>
      </c>
      <c r="BJ32" s="43">
        <f t="shared" si="28"/>
        <v>0</v>
      </c>
      <c r="BK32" s="43">
        <f t="shared" si="29"/>
        <v>0</v>
      </c>
      <c r="BL32" s="43">
        <f t="shared" si="30"/>
        <v>0</v>
      </c>
      <c r="BM32" s="43">
        <f t="shared" si="31"/>
        <v>0</v>
      </c>
    </row>
    <row r="33" spans="1:65" ht="39.950000000000003" customHeight="1" x14ac:dyDescent="0.25">
      <c r="A33" s="36" t="s">
        <v>49</v>
      </c>
      <c r="B33" s="31" t="s">
        <v>50</v>
      </c>
      <c r="C33" s="14">
        <v>1372</v>
      </c>
      <c r="D33" s="15">
        <v>892</v>
      </c>
      <c r="E33" s="15">
        <v>987</v>
      </c>
      <c r="F33" s="14">
        <v>798</v>
      </c>
      <c r="G33" s="14">
        <v>840</v>
      </c>
      <c r="H33" s="16">
        <v>686</v>
      </c>
      <c r="I33" s="16">
        <v>673.4</v>
      </c>
      <c r="J33" s="16">
        <v>625.79999999999995</v>
      </c>
      <c r="K33" s="16">
        <v>630</v>
      </c>
      <c r="L33" s="16">
        <v>547.4</v>
      </c>
      <c r="M33" s="16">
        <v>547.4</v>
      </c>
      <c r="N33" s="16">
        <v>686</v>
      </c>
      <c r="O33" s="16">
        <v>420</v>
      </c>
      <c r="P33" s="16">
        <v>869.4</v>
      </c>
      <c r="Q33" s="17"/>
      <c r="T33" s="13">
        <f t="shared" si="60"/>
        <v>2264</v>
      </c>
      <c r="U33" s="13">
        <f t="shared" si="61"/>
        <v>2359</v>
      </c>
      <c r="V33" s="13">
        <f t="shared" si="62"/>
        <v>2170</v>
      </c>
      <c r="W33" s="13">
        <f t="shared" si="63"/>
        <v>2212</v>
      </c>
      <c r="X33" s="13">
        <f t="shared" si="64"/>
        <v>2058</v>
      </c>
      <c r="Y33" s="13">
        <f t="shared" si="65"/>
        <v>2045.4</v>
      </c>
      <c r="Z33" s="13">
        <f t="shared" si="66"/>
        <v>1997.8</v>
      </c>
      <c r="AA33" s="13">
        <f t="shared" si="67"/>
        <v>2002</v>
      </c>
      <c r="AB33" s="13">
        <f t="shared" si="68"/>
        <v>1919.4</v>
      </c>
      <c r="AC33" s="13">
        <f t="shared" si="69"/>
        <v>1919.4</v>
      </c>
      <c r="AD33" s="13">
        <f t="shared" si="70"/>
        <v>2058</v>
      </c>
      <c r="AE33" s="13">
        <f t="shared" si="71"/>
        <v>1792</v>
      </c>
      <c r="AF33" s="13">
        <f t="shared" si="72"/>
        <v>2241.4</v>
      </c>
      <c r="AG33" s="13">
        <f t="shared" si="73"/>
        <v>1372</v>
      </c>
      <c r="AI33" s="2">
        <f t="shared" si="46"/>
        <v>3147</v>
      </c>
      <c r="AJ33" s="2">
        <f t="shared" si="47"/>
        <v>3280</v>
      </c>
      <c r="AK33" s="2">
        <f t="shared" si="48"/>
        <v>3017</v>
      </c>
      <c r="AL33" s="2">
        <f t="shared" si="49"/>
        <v>3075</v>
      </c>
      <c r="AM33" s="2">
        <f t="shared" si="50"/>
        <v>2861</v>
      </c>
      <c r="AN33" s="2">
        <f t="shared" si="51"/>
        <v>2844</v>
      </c>
      <c r="AO33" s="2">
        <f t="shared" si="52"/>
        <v>2777</v>
      </c>
      <c r="AP33" s="2">
        <f t="shared" si="53"/>
        <v>2783</v>
      </c>
      <c r="AQ33" s="2">
        <f t="shared" si="54"/>
        <v>2668</v>
      </c>
      <c r="AR33" s="2">
        <f t="shared" si="55"/>
        <v>2668</v>
      </c>
      <c r="AS33" s="2">
        <f t="shared" si="56"/>
        <v>2861</v>
      </c>
      <c r="AT33" s="2">
        <f t="shared" si="57"/>
        <v>2491</v>
      </c>
      <c r="AU33" s="2">
        <f t="shared" si="58"/>
        <v>3116</v>
      </c>
      <c r="AV33" s="2">
        <f t="shared" si="59"/>
        <v>1908</v>
      </c>
      <c r="AZ33" s="43">
        <f t="shared" si="18"/>
        <v>0</v>
      </c>
      <c r="BA33" s="43">
        <f t="shared" si="19"/>
        <v>0</v>
      </c>
      <c r="BB33" s="43">
        <f t="shared" si="20"/>
        <v>0</v>
      </c>
      <c r="BC33" s="43">
        <f t="shared" si="21"/>
        <v>0</v>
      </c>
      <c r="BD33" s="43">
        <f t="shared" si="22"/>
        <v>0</v>
      </c>
      <c r="BE33" s="43">
        <f t="shared" si="23"/>
        <v>0</v>
      </c>
      <c r="BF33" s="43">
        <f t="shared" si="24"/>
        <v>0</v>
      </c>
      <c r="BG33" s="43">
        <f t="shared" si="25"/>
        <v>0</v>
      </c>
      <c r="BH33" s="43">
        <f t="shared" si="26"/>
        <v>0</v>
      </c>
      <c r="BI33" s="43">
        <f t="shared" si="27"/>
        <v>0</v>
      </c>
      <c r="BJ33" s="43">
        <f t="shared" si="28"/>
        <v>0</v>
      </c>
      <c r="BK33" s="43">
        <f t="shared" si="29"/>
        <v>0</v>
      </c>
      <c r="BL33" s="43">
        <f t="shared" si="30"/>
        <v>0</v>
      </c>
      <c r="BM33" s="43">
        <f t="shared" si="31"/>
        <v>0</v>
      </c>
    </row>
    <row r="34" spans="1:65" ht="39.950000000000003" customHeight="1" x14ac:dyDescent="0.25">
      <c r="A34" s="35" t="s">
        <v>51</v>
      </c>
      <c r="B34" s="30" t="s">
        <v>52</v>
      </c>
      <c r="C34" s="14">
        <v>1246</v>
      </c>
      <c r="D34" s="15">
        <v>1068</v>
      </c>
      <c r="E34" s="15">
        <v>854</v>
      </c>
      <c r="F34" s="14">
        <v>714</v>
      </c>
      <c r="G34" s="14">
        <v>728</v>
      </c>
      <c r="H34" s="16">
        <v>588</v>
      </c>
      <c r="I34" s="16">
        <v>571.19999999999993</v>
      </c>
      <c r="J34" s="16">
        <v>532</v>
      </c>
      <c r="K34" s="16">
        <v>560</v>
      </c>
      <c r="L34" s="20">
        <v>441</v>
      </c>
      <c r="M34" s="16">
        <v>441</v>
      </c>
      <c r="N34" s="16">
        <v>567</v>
      </c>
      <c r="O34" s="16">
        <v>373.79999999999995</v>
      </c>
      <c r="P34" s="16">
        <v>732.19999999999993</v>
      </c>
      <c r="Q34" s="17"/>
      <c r="T34" s="13">
        <f t="shared" si="60"/>
        <v>2314</v>
      </c>
      <c r="U34" s="13">
        <f t="shared" si="61"/>
        <v>2100</v>
      </c>
      <c r="V34" s="13">
        <f t="shared" si="62"/>
        <v>1960</v>
      </c>
      <c r="W34" s="13">
        <f t="shared" si="63"/>
        <v>1974</v>
      </c>
      <c r="X34" s="13">
        <f t="shared" si="64"/>
        <v>1834</v>
      </c>
      <c r="Y34" s="13">
        <f t="shared" si="65"/>
        <v>1817.1999999999998</v>
      </c>
      <c r="Z34" s="13">
        <f t="shared" si="66"/>
        <v>1778</v>
      </c>
      <c r="AA34" s="13">
        <f t="shared" si="67"/>
        <v>1806</v>
      </c>
      <c r="AB34" s="13">
        <f t="shared" si="68"/>
        <v>1687</v>
      </c>
      <c r="AC34" s="13">
        <f t="shared" si="69"/>
        <v>1687</v>
      </c>
      <c r="AD34" s="13">
        <f t="shared" si="70"/>
        <v>1813</v>
      </c>
      <c r="AE34" s="13">
        <f t="shared" si="71"/>
        <v>1619.8</v>
      </c>
      <c r="AF34" s="13">
        <f t="shared" si="72"/>
        <v>1978.1999999999998</v>
      </c>
      <c r="AG34" s="13">
        <f t="shared" si="73"/>
        <v>1246</v>
      </c>
      <c r="AI34" s="2">
        <f t="shared" si="46"/>
        <v>3217</v>
      </c>
      <c r="AJ34" s="2">
        <f t="shared" si="47"/>
        <v>2919</v>
      </c>
      <c r="AK34" s="2">
        <f t="shared" si="48"/>
        <v>2725</v>
      </c>
      <c r="AL34" s="2">
        <f t="shared" si="49"/>
        <v>2744</v>
      </c>
      <c r="AM34" s="2">
        <f t="shared" si="50"/>
        <v>2550</v>
      </c>
      <c r="AN34" s="2">
        <f t="shared" si="51"/>
        <v>2526</v>
      </c>
      <c r="AO34" s="2">
        <f t="shared" si="52"/>
        <v>2472</v>
      </c>
      <c r="AP34" s="2">
        <f t="shared" si="53"/>
        <v>2511</v>
      </c>
      <c r="AQ34" s="2">
        <f t="shared" si="54"/>
        <v>2345</v>
      </c>
      <c r="AR34" s="2">
        <f t="shared" si="55"/>
        <v>2345</v>
      </c>
      <c r="AS34" s="2">
        <f t="shared" si="56"/>
        <v>2521</v>
      </c>
      <c r="AT34" s="2">
        <f t="shared" si="57"/>
        <v>2252</v>
      </c>
      <c r="AU34" s="2">
        <f t="shared" si="58"/>
        <v>2750</v>
      </c>
      <c r="AV34" s="2">
        <f t="shared" si="59"/>
        <v>1732</v>
      </c>
      <c r="AZ34" s="43">
        <f t="shared" si="18"/>
        <v>0</v>
      </c>
      <c r="BA34" s="43">
        <f t="shared" si="19"/>
        <v>0</v>
      </c>
      <c r="BB34" s="43">
        <f t="shared" si="20"/>
        <v>0</v>
      </c>
      <c r="BC34" s="43">
        <f t="shared" si="21"/>
        <v>0</v>
      </c>
      <c r="BD34" s="43">
        <f t="shared" si="22"/>
        <v>0</v>
      </c>
      <c r="BE34" s="43">
        <f t="shared" si="23"/>
        <v>0</v>
      </c>
      <c r="BF34" s="43">
        <f t="shared" si="24"/>
        <v>0</v>
      </c>
      <c r="BG34" s="43">
        <f t="shared" si="25"/>
        <v>0</v>
      </c>
      <c r="BH34" s="43">
        <f t="shared" si="26"/>
        <v>0</v>
      </c>
      <c r="BI34" s="43">
        <f t="shared" si="27"/>
        <v>0</v>
      </c>
      <c r="BJ34" s="43">
        <f t="shared" si="28"/>
        <v>0</v>
      </c>
      <c r="BK34" s="43">
        <f t="shared" si="29"/>
        <v>0</v>
      </c>
      <c r="BL34" s="43">
        <f t="shared" si="30"/>
        <v>0</v>
      </c>
      <c r="BM34" s="43">
        <f t="shared" si="31"/>
        <v>0</v>
      </c>
    </row>
    <row r="35" spans="1:65" ht="39.950000000000003" customHeight="1" x14ac:dyDescent="0.25">
      <c r="A35" s="35" t="s">
        <v>53</v>
      </c>
      <c r="B35" s="30" t="s">
        <v>54</v>
      </c>
      <c r="C35" s="14">
        <v>889</v>
      </c>
      <c r="D35" s="15">
        <v>714</v>
      </c>
      <c r="E35" s="15">
        <v>756</v>
      </c>
      <c r="F35" s="14">
        <v>644</v>
      </c>
      <c r="G35" s="14">
        <v>644</v>
      </c>
      <c r="H35" s="16">
        <v>525</v>
      </c>
      <c r="I35" s="16">
        <v>499.79999999999995</v>
      </c>
      <c r="J35" s="16">
        <v>468.99999999999994</v>
      </c>
      <c r="K35" s="16">
        <v>504</v>
      </c>
      <c r="L35" s="16">
        <v>421.4</v>
      </c>
      <c r="M35" s="16">
        <v>421.4</v>
      </c>
      <c r="N35" s="16">
        <v>518</v>
      </c>
      <c r="O35" s="16">
        <v>341.59999999999997</v>
      </c>
      <c r="P35" s="16"/>
      <c r="Q35" s="17"/>
      <c r="T35" s="13">
        <f t="shared" si="60"/>
        <v>1603</v>
      </c>
      <c r="U35" s="13">
        <f t="shared" si="61"/>
        <v>1645</v>
      </c>
      <c r="V35" s="13">
        <f t="shared" si="62"/>
        <v>1533</v>
      </c>
      <c r="W35" s="13">
        <f t="shared" si="63"/>
        <v>1533</v>
      </c>
      <c r="X35" s="13">
        <f t="shared" si="64"/>
        <v>1414</v>
      </c>
      <c r="Y35" s="13">
        <f t="shared" si="65"/>
        <v>1388.8</v>
      </c>
      <c r="Z35" s="13">
        <f t="shared" si="66"/>
        <v>1358</v>
      </c>
      <c r="AA35" s="13">
        <f t="shared" si="67"/>
        <v>1393</v>
      </c>
      <c r="AB35" s="13">
        <f t="shared" si="68"/>
        <v>1310.4000000000001</v>
      </c>
      <c r="AC35" s="13">
        <f t="shared" si="69"/>
        <v>1310.4000000000001</v>
      </c>
      <c r="AD35" s="13">
        <f t="shared" si="70"/>
        <v>1407</v>
      </c>
      <c r="AE35" s="13">
        <f t="shared" si="71"/>
        <v>1230.5999999999999</v>
      </c>
      <c r="AF35" s="13">
        <f t="shared" si="72"/>
        <v>889</v>
      </c>
      <c r="AG35" s="13">
        <f t="shared" si="73"/>
        <v>889</v>
      </c>
      <c r="AI35" s="2">
        <f t="shared" si="46"/>
        <v>2229</v>
      </c>
      <c r="AJ35" s="2">
        <f t="shared" si="47"/>
        <v>2287</v>
      </c>
      <c r="AK35" s="2">
        <f t="shared" si="48"/>
        <v>2131</v>
      </c>
      <c r="AL35" s="2">
        <f t="shared" si="49"/>
        <v>2131</v>
      </c>
      <c r="AM35" s="2">
        <f t="shared" si="50"/>
        <v>1966</v>
      </c>
      <c r="AN35" s="2">
        <f t="shared" si="51"/>
        <v>1931</v>
      </c>
      <c r="AO35" s="2">
        <f t="shared" si="52"/>
        <v>1888</v>
      </c>
      <c r="AP35" s="2">
        <f t="shared" si="53"/>
        <v>1937</v>
      </c>
      <c r="AQ35" s="2">
        <f t="shared" si="54"/>
        <v>1822</v>
      </c>
      <c r="AR35" s="2">
        <f t="shared" si="55"/>
        <v>1822</v>
      </c>
      <c r="AS35" s="2">
        <f t="shared" si="56"/>
        <v>1956</v>
      </c>
      <c r="AT35" s="2">
        <f t="shared" si="57"/>
        <v>1711</v>
      </c>
      <c r="AU35" s="2">
        <f t="shared" si="58"/>
        <v>1236</v>
      </c>
      <c r="AV35" s="2">
        <f t="shared" si="59"/>
        <v>1236</v>
      </c>
      <c r="AZ35" s="43">
        <f t="shared" si="18"/>
        <v>0</v>
      </c>
      <c r="BA35" s="43">
        <f t="shared" si="19"/>
        <v>0</v>
      </c>
      <c r="BB35" s="43">
        <f t="shared" si="20"/>
        <v>0</v>
      </c>
      <c r="BC35" s="43">
        <f t="shared" si="21"/>
        <v>0</v>
      </c>
      <c r="BD35" s="43">
        <f t="shared" si="22"/>
        <v>0</v>
      </c>
      <c r="BE35" s="43">
        <f t="shared" si="23"/>
        <v>0</v>
      </c>
      <c r="BF35" s="43">
        <f t="shared" si="24"/>
        <v>0</v>
      </c>
      <c r="BG35" s="43">
        <f t="shared" si="25"/>
        <v>0</v>
      </c>
      <c r="BH35" s="43">
        <f t="shared" si="26"/>
        <v>0</v>
      </c>
      <c r="BI35" s="43">
        <f t="shared" si="27"/>
        <v>0</v>
      </c>
      <c r="BJ35" s="43">
        <f t="shared" si="28"/>
        <v>0</v>
      </c>
      <c r="BK35" s="43">
        <f t="shared" si="29"/>
        <v>0</v>
      </c>
      <c r="BL35" s="43">
        <f t="shared" si="30"/>
        <v>0</v>
      </c>
      <c r="BM35" s="43">
        <f t="shared" si="31"/>
        <v>0</v>
      </c>
    </row>
    <row r="36" spans="1:65" ht="39.950000000000003" customHeight="1" x14ac:dyDescent="0.25">
      <c r="A36" s="35" t="s">
        <v>55</v>
      </c>
      <c r="B36" s="30" t="s">
        <v>56</v>
      </c>
      <c r="C36" s="14">
        <v>952</v>
      </c>
      <c r="D36" s="15">
        <v>854</v>
      </c>
      <c r="E36" s="15">
        <v>945</v>
      </c>
      <c r="F36" s="14">
        <v>770</v>
      </c>
      <c r="G36" s="14">
        <v>784</v>
      </c>
      <c r="H36" s="16">
        <v>645</v>
      </c>
      <c r="I36" s="16">
        <v>637</v>
      </c>
      <c r="J36" s="16">
        <v>595</v>
      </c>
      <c r="K36" s="16">
        <v>602</v>
      </c>
      <c r="L36" s="16">
        <v>520.79999999999995</v>
      </c>
      <c r="M36" s="16">
        <v>520.79999999999995</v>
      </c>
      <c r="N36" s="16">
        <v>644</v>
      </c>
      <c r="O36" s="16">
        <v>406</v>
      </c>
      <c r="P36" s="16"/>
      <c r="Q36" s="17"/>
      <c r="T36" s="13">
        <f t="shared" si="60"/>
        <v>1806</v>
      </c>
      <c r="U36" s="13">
        <f t="shared" si="61"/>
        <v>1897</v>
      </c>
      <c r="V36" s="13">
        <f t="shared" si="62"/>
        <v>1722</v>
      </c>
      <c r="W36" s="13">
        <f t="shared" si="63"/>
        <v>1736</v>
      </c>
      <c r="X36" s="13">
        <f t="shared" si="64"/>
        <v>1597</v>
      </c>
      <c r="Y36" s="13">
        <f t="shared" si="65"/>
        <v>1589</v>
      </c>
      <c r="Z36" s="13">
        <f t="shared" si="66"/>
        <v>1547</v>
      </c>
      <c r="AA36" s="13">
        <f t="shared" si="67"/>
        <v>1554</v>
      </c>
      <c r="AB36" s="13">
        <f t="shared" si="68"/>
        <v>1472.8</v>
      </c>
      <c r="AC36" s="13">
        <f t="shared" si="69"/>
        <v>1472.8</v>
      </c>
      <c r="AD36" s="13">
        <f t="shared" si="70"/>
        <v>1596</v>
      </c>
      <c r="AE36" s="13">
        <f t="shared" si="71"/>
        <v>1358</v>
      </c>
      <c r="AF36" s="13">
        <f t="shared" si="72"/>
        <v>952</v>
      </c>
      <c r="AG36" s="13">
        <f t="shared" si="73"/>
        <v>952</v>
      </c>
      <c r="AI36" s="2">
        <f t="shared" si="46"/>
        <v>2511</v>
      </c>
      <c r="AJ36" s="2">
        <f t="shared" si="47"/>
        <v>2637</v>
      </c>
      <c r="AK36" s="2">
        <f t="shared" si="48"/>
        <v>2394</v>
      </c>
      <c r="AL36" s="2">
        <f t="shared" si="49"/>
        <v>2414</v>
      </c>
      <c r="AM36" s="2">
        <f t="shared" si="50"/>
        <v>2220</v>
      </c>
      <c r="AN36" s="2">
        <f t="shared" si="51"/>
        <v>2209</v>
      </c>
      <c r="AO36" s="2">
        <f t="shared" si="52"/>
        <v>2151</v>
      </c>
      <c r="AP36" s="2">
        <f t="shared" si="53"/>
        <v>2161</v>
      </c>
      <c r="AQ36" s="2">
        <f t="shared" si="54"/>
        <v>2048</v>
      </c>
      <c r="AR36" s="2">
        <f t="shared" si="55"/>
        <v>2048</v>
      </c>
      <c r="AS36" s="2">
        <f t="shared" si="56"/>
        <v>2219</v>
      </c>
      <c r="AT36" s="2">
        <f t="shared" si="57"/>
        <v>1888</v>
      </c>
      <c r="AU36" s="2">
        <f t="shared" si="58"/>
        <v>1324</v>
      </c>
      <c r="AV36" s="2">
        <f t="shared" si="59"/>
        <v>1324</v>
      </c>
      <c r="AY36" s="46">
        <v>1</v>
      </c>
      <c r="AZ36" s="43">
        <f t="shared" si="18"/>
        <v>2511</v>
      </c>
      <c r="BA36" s="43">
        <f t="shared" si="19"/>
        <v>2637</v>
      </c>
      <c r="BB36" s="43">
        <f t="shared" si="20"/>
        <v>2394</v>
      </c>
      <c r="BC36" s="43">
        <f t="shared" si="21"/>
        <v>2414</v>
      </c>
      <c r="BD36" s="43">
        <f t="shared" si="22"/>
        <v>2220</v>
      </c>
      <c r="BE36" s="43">
        <f t="shared" si="23"/>
        <v>2209</v>
      </c>
      <c r="BF36" s="43">
        <f t="shared" si="24"/>
        <v>2151</v>
      </c>
      <c r="BG36" s="43">
        <f t="shared" si="25"/>
        <v>2161</v>
      </c>
      <c r="BH36" s="43">
        <f t="shared" si="26"/>
        <v>2048</v>
      </c>
      <c r="BI36" s="43">
        <f t="shared" si="27"/>
        <v>2048</v>
      </c>
      <c r="BJ36" s="43">
        <f t="shared" si="28"/>
        <v>2219</v>
      </c>
      <c r="BK36" s="43">
        <f t="shared" si="29"/>
        <v>1888</v>
      </c>
      <c r="BL36" s="43">
        <f t="shared" si="30"/>
        <v>1324</v>
      </c>
      <c r="BM36" s="43">
        <f t="shared" si="31"/>
        <v>1324</v>
      </c>
    </row>
    <row r="37" spans="1:65" ht="39.950000000000003" customHeight="1" x14ac:dyDescent="0.25">
      <c r="A37" s="36" t="s">
        <v>57</v>
      </c>
      <c r="B37" s="31" t="s">
        <v>58</v>
      </c>
      <c r="C37" s="14">
        <v>896</v>
      </c>
      <c r="D37" s="15">
        <v>930</v>
      </c>
      <c r="E37" s="15">
        <v>1035</v>
      </c>
      <c r="F37" s="14">
        <v>840</v>
      </c>
      <c r="G37" s="14">
        <v>854</v>
      </c>
      <c r="H37" s="16">
        <v>707</v>
      </c>
      <c r="I37" s="16">
        <v>704.19999999999993</v>
      </c>
      <c r="J37" s="16">
        <v>658</v>
      </c>
      <c r="K37" s="16">
        <v>658</v>
      </c>
      <c r="L37" s="16">
        <v>569.79999999999995</v>
      </c>
      <c r="M37" s="16">
        <v>569.79999999999995</v>
      </c>
      <c r="N37" s="16">
        <v>714</v>
      </c>
      <c r="O37" s="16">
        <v>452.2</v>
      </c>
      <c r="P37" s="16"/>
      <c r="Q37" s="17"/>
      <c r="T37" s="13">
        <f t="shared" si="60"/>
        <v>1826</v>
      </c>
      <c r="U37" s="13">
        <f t="shared" si="61"/>
        <v>1931</v>
      </c>
      <c r="V37" s="13">
        <f t="shared" si="62"/>
        <v>1736</v>
      </c>
      <c r="W37" s="13">
        <f t="shared" si="63"/>
        <v>1750</v>
      </c>
      <c r="X37" s="13">
        <f t="shared" si="64"/>
        <v>1603</v>
      </c>
      <c r="Y37" s="13">
        <f t="shared" si="65"/>
        <v>1600.1999999999998</v>
      </c>
      <c r="Z37" s="13">
        <f t="shared" si="66"/>
        <v>1554</v>
      </c>
      <c r="AA37" s="13">
        <f t="shared" si="67"/>
        <v>1554</v>
      </c>
      <c r="AB37" s="13">
        <f t="shared" si="68"/>
        <v>1465.8</v>
      </c>
      <c r="AC37" s="13">
        <f t="shared" si="69"/>
        <v>1465.8</v>
      </c>
      <c r="AD37" s="13">
        <f t="shared" si="70"/>
        <v>1610</v>
      </c>
      <c r="AE37" s="13">
        <f t="shared" si="71"/>
        <v>1348.2</v>
      </c>
      <c r="AF37" s="13">
        <f t="shared" si="72"/>
        <v>896</v>
      </c>
      <c r="AG37" s="13">
        <f t="shared" si="73"/>
        <v>896</v>
      </c>
      <c r="AI37" s="2">
        <f t="shared" si="46"/>
        <v>2539</v>
      </c>
      <c r="AJ37" s="2">
        <f t="shared" si="47"/>
        <v>2685</v>
      </c>
      <c r="AK37" s="2">
        <f t="shared" si="48"/>
        <v>2414</v>
      </c>
      <c r="AL37" s="2">
        <f t="shared" si="49"/>
        <v>2433</v>
      </c>
      <c r="AM37" s="2">
        <f t="shared" si="50"/>
        <v>2229</v>
      </c>
      <c r="AN37" s="2">
        <f t="shared" si="51"/>
        <v>2225</v>
      </c>
      <c r="AO37" s="2">
        <f t="shared" si="52"/>
        <v>2161</v>
      </c>
      <c r="AP37" s="2">
        <f t="shared" si="53"/>
        <v>2161</v>
      </c>
      <c r="AQ37" s="2">
        <f t="shared" si="54"/>
        <v>2038</v>
      </c>
      <c r="AR37" s="2">
        <f t="shared" si="55"/>
        <v>2038</v>
      </c>
      <c r="AS37" s="2">
        <f t="shared" si="56"/>
        <v>2238</v>
      </c>
      <c r="AT37" s="2">
        <f t="shared" si="57"/>
        <v>1874</v>
      </c>
      <c r="AU37" s="2">
        <f t="shared" si="58"/>
        <v>1246</v>
      </c>
      <c r="AV37" s="2">
        <f t="shared" si="59"/>
        <v>1246</v>
      </c>
      <c r="AZ37" s="43">
        <f t="shared" si="18"/>
        <v>0</v>
      </c>
      <c r="BA37" s="43">
        <f t="shared" si="19"/>
        <v>0</v>
      </c>
      <c r="BB37" s="43">
        <f t="shared" si="20"/>
        <v>0</v>
      </c>
      <c r="BC37" s="43">
        <f t="shared" si="21"/>
        <v>0</v>
      </c>
      <c r="BD37" s="43">
        <f t="shared" si="22"/>
        <v>0</v>
      </c>
      <c r="BE37" s="43">
        <f t="shared" si="23"/>
        <v>0</v>
      </c>
      <c r="BF37" s="43">
        <f t="shared" si="24"/>
        <v>0</v>
      </c>
      <c r="BG37" s="43">
        <f t="shared" si="25"/>
        <v>0</v>
      </c>
      <c r="BH37" s="43">
        <f t="shared" si="26"/>
        <v>0</v>
      </c>
      <c r="BI37" s="43">
        <f t="shared" si="27"/>
        <v>0</v>
      </c>
      <c r="BJ37" s="43">
        <f t="shared" si="28"/>
        <v>0</v>
      </c>
      <c r="BK37" s="43">
        <f t="shared" si="29"/>
        <v>0</v>
      </c>
      <c r="BL37" s="43">
        <f t="shared" si="30"/>
        <v>0</v>
      </c>
      <c r="BM37" s="43">
        <f t="shared" si="31"/>
        <v>0</v>
      </c>
    </row>
    <row r="38" spans="1:65" ht="39.950000000000003" customHeight="1" x14ac:dyDescent="0.25">
      <c r="A38" s="35" t="s">
        <v>59</v>
      </c>
      <c r="B38" s="30" t="s">
        <v>60</v>
      </c>
      <c r="C38" s="14">
        <v>994</v>
      </c>
      <c r="D38" s="15">
        <v>1015</v>
      </c>
      <c r="E38" s="15">
        <v>1147</v>
      </c>
      <c r="F38" s="14">
        <v>924</v>
      </c>
      <c r="G38" s="14">
        <v>938</v>
      </c>
      <c r="H38" s="16">
        <v>784</v>
      </c>
      <c r="I38" s="16">
        <v>785.4</v>
      </c>
      <c r="J38" s="16">
        <v>735</v>
      </c>
      <c r="K38" s="16">
        <v>728</v>
      </c>
      <c r="L38" s="16">
        <v>634.19999999999993</v>
      </c>
      <c r="M38" s="16">
        <v>634.19999999999993</v>
      </c>
      <c r="N38" s="16">
        <v>798</v>
      </c>
      <c r="O38" s="16">
        <v>487.2</v>
      </c>
      <c r="P38" s="16"/>
      <c r="Q38" s="17"/>
      <c r="T38" s="13">
        <f t="shared" si="60"/>
        <v>2009</v>
      </c>
      <c r="U38" s="13">
        <f t="shared" si="61"/>
        <v>2141</v>
      </c>
      <c r="V38" s="13">
        <f t="shared" si="62"/>
        <v>1918</v>
      </c>
      <c r="W38" s="13">
        <f t="shared" si="63"/>
        <v>1932</v>
      </c>
      <c r="X38" s="13">
        <f t="shared" si="64"/>
        <v>1778</v>
      </c>
      <c r="Y38" s="13">
        <f t="shared" si="65"/>
        <v>1779.4</v>
      </c>
      <c r="Z38" s="13">
        <f t="shared" si="66"/>
        <v>1729</v>
      </c>
      <c r="AA38" s="13">
        <f t="shared" si="67"/>
        <v>1722</v>
      </c>
      <c r="AB38" s="13">
        <f t="shared" si="68"/>
        <v>1628.1999999999998</v>
      </c>
      <c r="AC38" s="13">
        <f t="shared" si="69"/>
        <v>1628.1999999999998</v>
      </c>
      <c r="AD38" s="13">
        <f t="shared" si="70"/>
        <v>1792</v>
      </c>
      <c r="AE38" s="13">
        <f t="shared" si="71"/>
        <v>1481.2</v>
      </c>
      <c r="AF38" s="13">
        <f t="shared" si="72"/>
        <v>994</v>
      </c>
      <c r="AG38" s="13">
        <f t="shared" si="73"/>
        <v>994</v>
      </c>
      <c r="AI38" s="2">
        <f t="shared" si="46"/>
        <v>2793</v>
      </c>
      <c r="AJ38" s="2">
        <f t="shared" si="47"/>
        <v>2976</v>
      </c>
      <c r="AK38" s="2">
        <f t="shared" si="48"/>
        <v>2667</v>
      </c>
      <c r="AL38" s="2">
        <f t="shared" si="49"/>
        <v>2686</v>
      </c>
      <c r="AM38" s="2">
        <f t="shared" si="50"/>
        <v>2472</v>
      </c>
      <c r="AN38" s="2">
        <f t="shared" si="51"/>
        <v>2474</v>
      </c>
      <c r="AO38" s="2">
        <f t="shared" si="52"/>
        <v>2404</v>
      </c>
      <c r="AP38" s="2">
        <f t="shared" si="53"/>
        <v>2394</v>
      </c>
      <c r="AQ38" s="2">
        <f t="shared" si="54"/>
        <v>2264</v>
      </c>
      <c r="AR38" s="2">
        <f t="shared" si="55"/>
        <v>2264</v>
      </c>
      <c r="AS38" s="2">
        <f t="shared" si="56"/>
        <v>2491</v>
      </c>
      <c r="AT38" s="2">
        <f t="shared" si="57"/>
        <v>2059</v>
      </c>
      <c r="AU38" s="2">
        <f t="shared" si="58"/>
        <v>1382</v>
      </c>
      <c r="AV38" s="2">
        <f t="shared" si="59"/>
        <v>1382</v>
      </c>
      <c r="AZ38" s="43">
        <f t="shared" si="18"/>
        <v>0</v>
      </c>
      <c r="BA38" s="43">
        <f t="shared" si="19"/>
        <v>0</v>
      </c>
      <c r="BB38" s="43">
        <f t="shared" si="20"/>
        <v>0</v>
      </c>
      <c r="BC38" s="43">
        <f t="shared" si="21"/>
        <v>0</v>
      </c>
      <c r="BD38" s="43">
        <f t="shared" si="22"/>
        <v>0</v>
      </c>
      <c r="BE38" s="43">
        <f t="shared" si="23"/>
        <v>0</v>
      </c>
      <c r="BF38" s="43">
        <f t="shared" si="24"/>
        <v>0</v>
      </c>
      <c r="BG38" s="43">
        <f t="shared" si="25"/>
        <v>0</v>
      </c>
      <c r="BH38" s="43">
        <f t="shared" si="26"/>
        <v>0</v>
      </c>
      <c r="BI38" s="43">
        <f t="shared" si="27"/>
        <v>0</v>
      </c>
      <c r="BJ38" s="43">
        <f t="shared" si="28"/>
        <v>0</v>
      </c>
      <c r="BK38" s="43">
        <f t="shared" si="29"/>
        <v>0</v>
      </c>
      <c r="BL38" s="43">
        <f t="shared" si="30"/>
        <v>0</v>
      </c>
      <c r="BM38" s="43">
        <f t="shared" si="31"/>
        <v>0</v>
      </c>
    </row>
    <row r="39" spans="1:65" ht="39.950000000000003" customHeight="1" x14ac:dyDescent="0.25">
      <c r="A39" s="35" t="s">
        <v>61</v>
      </c>
      <c r="B39" s="30" t="s">
        <v>62</v>
      </c>
      <c r="C39" s="14">
        <v>1176</v>
      </c>
      <c r="D39" s="15">
        <v>1344</v>
      </c>
      <c r="E39" s="15">
        <v>1434</v>
      </c>
      <c r="F39" s="14">
        <v>1218</v>
      </c>
      <c r="G39" s="14">
        <v>1218</v>
      </c>
      <c r="H39" s="16">
        <v>973</v>
      </c>
      <c r="I39" s="16">
        <v>937.99999999999989</v>
      </c>
      <c r="J39" s="16">
        <v>882</v>
      </c>
      <c r="K39" s="16">
        <v>924</v>
      </c>
      <c r="L39" s="16">
        <v>775.59999999999991</v>
      </c>
      <c r="M39" s="16">
        <v>775.59999999999991</v>
      </c>
      <c r="N39" s="16">
        <v>974.4</v>
      </c>
      <c r="O39" s="16">
        <v>602</v>
      </c>
      <c r="P39" s="16"/>
      <c r="Q39" s="17"/>
      <c r="T39" s="13">
        <f t="shared" si="60"/>
        <v>2520</v>
      </c>
      <c r="U39" s="13">
        <f t="shared" si="61"/>
        <v>2610</v>
      </c>
      <c r="V39" s="13">
        <f t="shared" si="62"/>
        <v>2394</v>
      </c>
      <c r="W39" s="13">
        <f t="shared" si="63"/>
        <v>2394</v>
      </c>
      <c r="X39" s="13">
        <f t="shared" si="64"/>
        <v>2149</v>
      </c>
      <c r="Y39" s="13">
        <f t="shared" si="65"/>
        <v>2114</v>
      </c>
      <c r="Z39" s="13">
        <f t="shared" si="66"/>
        <v>2058</v>
      </c>
      <c r="AA39" s="13">
        <f t="shared" si="67"/>
        <v>2100</v>
      </c>
      <c r="AB39" s="13">
        <f t="shared" si="68"/>
        <v>1951.6</v>
      </c>
      <c r="AC39" s="13">
        <f t="shared" si="69"/>
        <v>1951.6</v>
      </c>
      <c r="AD39" s="13">
        <f t="shared" si="70"/>
        <v>2150.4</v>
      </c>
      <c r="AE39" s="13">
        <f t="shared" si="71"/>
        <v>1778</v>
      </c>
      <c r="AF39" s="13">
        <f t="shared" si="72"/>
        <v>1176</v>
      </c>
      <c r="AG39" s="13">
        <f t="shared" si="73"/>
        <v>1176</v>
      </c>
      <c r="AI39" s="2">
        <f t="shared" si="46"/>
        <v>3503</v>
      </c>
      <c r="AJ39" s="2">
        <f t="shared" si="47"/>
        <v>3628</v>
      </c>
      <c r="AK39" s="2">
        <f t="shared" si="48"/>
        <v>3328</v>
      </c>
      <c r="AL39" s="2">
        <f t="shared" si="49"/>
        <v>3328</v>
      </c>
      <c r="AM39" s="2">
        <f t="shared" si="50"/>
        <v>2988</v>
      </c>
      <c r="AN39" s="2">
        <f t="shared" si="51"/>
        <v>2939</v>
      </c>
      <c r="AO39" s="2">
        <f t="shared" si="52"/>
        <v>2861</v>
      </c>
      <c r="AP39" s="2">
        <f t="shared" si="53"/>
        <v>2919</v>
      </c>
      <c r="AQ39" s="2">
        <f t="shared" si="54"/>
        <v>2713</v>
      </c>
      <c r="AR39" s="2">
        <f t="shared" si="55"/>
        <v>2713</v>
      </c>
      <c r="AS39" s="2">
        <f t="shared" si="56"/>
        <v>2990</v>
      </c>
      <c r="AT39" s="2">
        <f t="shared" si="57"/>
        <v>2472</v>
      </c>
      <c r="AU39" s="2">
        <f t="shared" si="58"/>
        <v>1635</v>
      </c>
      <c r="AV39" s="2">
        <f t="shared" si="59"/>
        <v>1635</v>
      </c>
      <c r="AZ39" s="43">
        <f t="shared" si="18"/>
        <v>0</v>
      </c>
      <c r="BA39" s="43">
        <f t="shared" si="19"/>
        <v>0</v>
      </c>
      <c r="BB39" s="43">
        <f t="shared" si="20"/>
        <v>0</v>
      </c>
      <c r="BC39" s="43">
        <f t="shared" si="21"/>
        <v>0</v>
      </c>
      <c r="BD39" s="43">
        <f t="shared" si="22"/>
        <v>0</v>
      </c>
      <c r="BE39" s="43">
        <f t="shared" si="23"/>
        <v>0</v>
      </c>
      <c r="BF39" s="43">
        <f t="shared" si="24"/>
        <v>0</v>
      </c>
      <c r="BG39" s="43">
        <f t="shared" si="25"/>
        <v>0</v>
      </c>
      <c r="BH39" s="43">
        <f t="shared" si="26"/>
        <v>0</v>
      </c>
      <c r="BI39" s="43">
        <f t="shared" si="27"/>
        <v>0</v>
      </c>
      <c r="BJ39" s="43">
        <f t="shared" si="28"/>
        <v>0</v>
      </c>
      <c r="BK39" s="43">
        <f t="shared" si="29"/>
        <v>0</v>
      </c>
      <c r="BL39" s="43">
        <f t="shared" si="30"/>
        <v>0</v>
      </c>
      <c r="BM39" s="43">
        <f t="shared" si="31"/>
        <v>0</v>
      </c>
    </row>
    <row r="40" spans="1:65" ht="39.950000000000003" customHeight="1" x14ac:dyDescent="0.25">
      <c r="A40" s="37" t="s">
        <v>61</v>
      </c>
      <c r="B40" s="32" t="s">
        <v>160</v>
      </c>
      <c r="C40" s="14">
        <v>1176</v>
      </c>
      <c r="D40" s="15">
        <v>1042</v>
      </c>
      <c r="E40" s="15">
        <v>1494</v>
      </c>
      <c r="F40" s="15">
        <v>1172</v>
      </c>
      <c r="G40" s="15">
        <v>1336</v>
      </c>
      <c r="H40" s="18">
        <v>910</v>
      </c>
      <c r="I40" s="18">
        <v>962</v>
      </c>
      <c r="J40" s="18">
        <v>878</v>
      </c>
      <c r="K40" s="18">
        <v>906</v>
      </c>
      <c r="L40" s="18">
        <v>804</v>
      </c>
      <c r="M40" s="18">
        <v>841</v>
      </c>
      <c r="N40" s="18">
        <v>976</v>
      </c>
      <c r="O40" s="18">
        <v>500</v>
      </c>
      <c r="P40" s="18"/>
      <c r="Q40" s="19"/>
      <c r="T40" s="13">
        <f t="shared" si="60"/>
        <v>2218</v>
      </c>
      <c r="U40" s="13">
        <f t="shared" si="61"/>
        <v>2670</v>
      </c>
      <c r="V40" s="13">
        <f t="shared" si="62"/>
        <v>2348</v>
      </c>
      <c r="W40" s="13">
        <f t="shared" si="63"/>
        <v>2512</v>
      </c>
      <c r="X40" s="13">
        <f t="shared" si="64"/>
        <v>2086</v>
      </c>
      <c r="Y40" s="13">
        <f t="shared" si="65"/>
        <v>2138</v>
      </c>
      <c r="Z40" s="13">
        <f t="shared" si="66"/>
        <v>2054</v>
      </c>
      <c r="AA40" s="13">
        <f t="shared" si="67"/>
        <v>2082</v>
      </c>
      <c r="AB40" s="13">
        <f t="shared" si="68"/>
        <v>1980</v>
      </c>
      <c r="AC40" s="13">
        <f t="shared" si="69"/>
        <v>2017</v>
      </c>
      <c r="AD40" s="13">
        <f t="shared" si="70"/>
        <v>2152</v>
      </c>
      <c r="AE40" s="13">
        <f t="shared" si="71"/>
        <v>1676</v>
      </c>
      <c r="AF40" s="13">
        <f t="shared" si="72"/>
        <v>1176</v>
      </c>
      <c r="AG40" s="13">
        <f t="shared" si="73"/>
        <v>1176</v>
      </c>
      <c r="AI40" s="2">
        <f t="shared" si="46"/>
        <v>3084</v>
      </c>
      <c r="AJ40" s="2">
        <f t="shared" si="47"/>
        <v>3712</v>
      </c>
      <c r="AK40" s="2">
        <f t="shared" si="48"/>
        <v>3264</v>
      </c>
      <c r="AL40" s="2">
        <f t="shared" si="49"/>
        <v>3492</v>
      </c>
      <c r="AM40" s="2">
        <f t="shared" si="50"/>
        <v>2900</v>
      </c>
      <c r="AN40" s="2">
        <f t="shared" si="51"/>
        <v>2972</v>
      </c>
      <c r="AO40" s="2">
        <f t="shared" si="52"/>
        <v>2856</v>
      </c>
      <c r="AP40" s="2">
        <f t="shared" si="53"/>
        <v>2894</v>
      </c>
      <c r="AQ40" s="2">
        <f t="shared" si="54"/>
        <v>2753</v>
      </c>
      <c r="AR40" s="2">
        <f t="shared" si="55"/>
        <v>2804</v>
      </c>
      <c r="AS40" s="2">
        <f t="shared" si="56"/>
        <v>2992</v>
      </c>
      <c r="AT40" s="2">
        <f t="shared" si="57"/>
        <v>2330</v>
      </c>
      <c r="AU40" s="2">
        <f t="shared" si="58"/>
        <v>1635</v>
      </c>
      <c r="AV40" s="2">
        <f t="shared" si="59"/>
        <v>1635</v>
      </c>
      <c r="AZ40" s="43">
        <f t="shared" si="18"/>
        <v>0</v>
      </c>
      <c r="BA40" s="43">
        <f t="shared" si="19"/>
        <v>0</v>
      </c>
      <c r="BB40" s="43">
        <f t="shared" si="20"/>
        <v>0</v>
      </c>
      <c r="BC40" s="43">
        <f t="shared" si="21"/>
        <v>0</v>
      </c>
      <c r="BD40" s="43">
        <f t="shared" si="22"/>
        <v>0</v>
      </c>
      <c r="BE40" s="43">
        <f t="shared" si="23"/>
        <v>0</v>
      </c>
      <c r="BF40" s="43">
        <f t="shared" si="24"/>
        <v>0</v>
      </c>
      <c r="BG40" s="43">
        <f t="shared" si="25"/>
        <v>0</v>
      </c>
      <c r="BH40" s="43">
        <f t="shared" si="26"/>
        <v>0</v>
      </c>
      <c r="BI40" s="43">
        <f t="shared" si="27"/>
        <v>0</v>
      </c>
      <c r="BJ40" s="43">
        <f t="shared" si="28"/>
        <v>0</v>
      </c>
      <c r="BK40" s="43">
        <f t="shared" si="29"/>
        <v>0</v>
      </c>
      <c r="BL40" s="43">
        <f t="shared" si="30"/>
        <v>0</v>
      </c>
      <c r="BM40" s="43">
        <f t="shared" si="31"/>
        <v>0</v>
      </c>
    </row>
    <row r="41" spans="1:65" ht="39.950000000000003" customHeight="1" x14ac:dyDescent="0.25">
      <c r="A41" s="35" t="s">
        <v>63</v>
      </c>
      <c r="B41" s="30" t="s">
        <v>64</v>
      </c>
      <c r="C41" s="14">
        <v>1316</v>
      </c>
      <c r="D41" s="15">
        <v>1632</v>
      </c>
      <c r="E41" s="15">
        <v>1802</v>
      </c>
      <c r="F41" s="14">
        <v>1470</v>
      </c>
      <c r="G41" s="14">
        <v>1484</v>
      </c>
      <c r="H41" s="16">
        <v>1218</v>
      </c>
      <c r="I41" s="16">
        <v>1211</v>
      </c>
      <c r="J41" s="16">
        <v>1120</v>
      </c>
      <c r="K41" s="16">
        <v>1127</v>
      </c>
      <c r="L41" s="16">
        <v>975.8</v>
      </c>
      <c r="M41" s="16">
        <v>975.8</v>
      </c>
      <c r="N41" s="16">
        <v>1240.3999999999999</v>
      </c>
      <c r="O41" s="16">
        <v>742</v>
      </c>
      <c r="P41" s="16"/>
      <c r="Q41" s="17"/>
      <c r="T41" s="13">
        <f t="shared" si="60"/>
        <v>2948</v>
      </c>
      <c r="U41" s="13">
        <f t="shared" si="61"/>
        <v>3118</v>
      </c>
      <c r="V41" s="13">
        <f t="shared" si="62"/>
        <v>2786</v>
      </c>
      <c r="W41" s="13">
        <f t="shared" si="63"/>
        <v>2800</v>
      </c>
      <c r="X41" s="13">
        <f t="shared" si="64"/>
        <v>2534</v>
      </c>
      <c r="Y41" s="13">
        <f t="shared" si="65"/>
        <v>2527</v>
      </c>
      <c r="Z41" s="13">
        <f t="shared" si="66"/>
        <v>2436</v>
      </c>
      <c r="AA41" s="13">
        <f t="shared" si="67"/>
        <v>2443</v>
      </c>
      <c r="AB41" s="13">
        <f t="shared" si="68"/>
        <v>2291.8000000000002</v>
      </c>
      <c r="AC41" s="13">
        <f t="shared" si="69"/>
        <v>2291.8000000000002</v>
      </c>
      <c r="AD41" s="13">
        <f t="shared" si="70"/>
        <v>2556.3999999999996</v>
      </c>
      <c r="AE41" s="13">
        <f t="shared" si="71"/>
        <v>2058</v>
      </c>
      <c r="AF41" s="13">
        <f t="shared" si="72"/>
        <v>1316</v>
      </c>
      <c r="AG41" s="13">
        <f t="shared" si="73"/>
        <v>1316</v>
      </c>
      <c r="AI41" s="2">
        <f t="shared" si="46"/>
        <v>4098</v>
      </c>
      <c r="AJ41" s="2">
        <f t="shared" si="47"/>
        <v>4335</v>
      </c>
      <c r="AK41" s="2">
        <f t="shared" si="48"/>
        <v>3873</v>
      </c>
      <c r="AL41" s="2">
        <f t="shared" si="49"/>
        <v>3892</v>
      </c>
      <c r="AM41" s="2">
        <f t="shared" si="50"/>
        <v>3523</v>
      </c>
      <c r="AN41" s="2">
        <f t="shared" si="51"/>
        <v>3513</v>
      </c>
      <c r="AO41" s="2">
        <f t="shared" si="52"/>
        <v>3387</v>
      </c>
      <c r="AP41" s="2">
        <f t="shared" si="53"/>
        <v>3396</v>
      </c>
      <c r="AQ41" s="2">
        <f t="shared" si="54"/>
        <v>3186</v>
      </c>
      <c r="AR41" s="2">
        <f t="shared" si="55"/>
        <v>3186</v>
      </c>
      <c r="AS41" s="2">
        <f t="shared" si="56"/>
        <v>3554</v>
      </c>
      <c r="AT41" s="2">
        <f t="shared" si="57"/>
        <v>2861</v>
      </c>
      <c r="AU41" s="2">
        <f t="shared" si="58"/>
        <v>1830</v>
      </c>
      <c r="AV41" s="2">
        <f t="shared" si="59"/>
        <v>1830</v>
      </c>
      <c r="AY41" s="46">
        <v>1</v>
      </c>
      <c r="AZ41" s="43">
        <f t="shared" si="18"/>
        <v>4098</v>
      </c>
      <c r="BA41" s="43">
        <f t="shared" si="19"/>
        <v>4335</v>
      </c>
      <c r="BB41" s="43">
        <f t="shared" si="20"/>
        <v>3873</v>
      </c>
      <c r="BC41" s="43">
        <f t="shared" si="21"/>
        <v>3892</v>
      </c>
      <c r="BD41" s="43">
        <f t="shared" si="22"/>
        <v>3523</v>
      </c>
      <c r="BE41" s="43">
        <f t="shared" si="23"/>
        <v>3513</v>
      </c>
      <c r="BF41" s="43">
        <f t="shared" si="24"/>
        <v>3387</v>
      </c>
      <c r="BG41" s="43">
        <f t="shared" si="25"/>
        <v>3396</v>
      </c>
      <c r="BH41" s="43">
        <f t="shared" si="26"/>
        <v>3186</v>
      </c>
      <c r="BI41" s="43">
        <f t="shared" si="27"/>
        <v>3186</v>
      </c>
      <c r="BJ41" s="43">
        <f t="shared" si="28"/>
        <v>3554</v>
      </c>
      <c r="BK41" s="43">
        <f t="shared" si="29"/>
        <v>2861</v>
      </c>
      <c r="BL41" s="43">
        <f t="shared" si="30"/>
        <v>1830</v>
      </c>
      <c r="BM41" s="43">
        <f t="shared" si="31"/>
        <v>1830</v>
      </c>
    </row>
    <row r="42" spans="1:65" ht="39.950000000000003" customHeight="1" x14ac:dyDescent="0.25">
      <c r="A42" s="36" t="s">
        <v>65</v>
      </c>
      <c r="B42" s="31" t="s">
        <v>66</v>
      </c>
      <c r="C42" s="14">
        <v>1764</v>
      </c>
      <c r="D42" s="15">
        <v>2132</v>
      </c>
      <c r="E42" s="15">
        <v>2310</v>
      </c>
      <c r="F42" s="14">
        <v>1932</v>
      </c>
      <c r="G42" s="14">
        <v>1932</v>
      </c>
      <c r="H42" s="16">
        <v>1554</v>
      </c>
      <c r="I42" s="16">
        <v>1524.6</v>
      </c>
      <c r="J42" s="16">
        <v>1423.8</v>
      </c>
      <c r="K42" s="16">
        <v>1470</v>
      </c>
      <c r="L42" s="16">
        <v>1244.5999999999999</v>
      </c>
      <c r="M42" s="16">
        <v>1244.5999999999999</v>
      </c>
      <c r="N42" s="16">
        <v>1568</v>
      </c>
      <c r="O42" s="16">
        <v>902.99999999999989</v>
      </c>
      <c r="P42" s="16"/>
      <c r="Q42" s="17"/>
      <c r="T42" s="13">
        <f t="shared" si="60"/>
        <v>3896</v>
      </c>
      <c r="U42" s="13">
        <f t="shared" si="61"/>
        <v>4074</v>
      </c>
      <c r="V42" s="13">
        <f t="shared" si="62"/>
        <v>3696</v>
      </c>
      <c r="W42" s="13">
        <f t="shared" si="63"/>
        <v>3696</v>
      </c>
      <c r="X42" s="13">
        <f t="shared" si="64"/>
        <v>3318</v>
      </c>
      <c r="Y42" s="13">
        <f t="shared" si="65"/>
        <v>3288.6</v>
      </c>
      <c r="Z42" s="13">
        <f t="shared" si="66"/>
        <v>3187.8</v>
      </c>
      <c r="AA42" s="13">
        <f t="shared" si="67"/>
        <v>3234</v>
      </c>
      <c r="AB42" s="13">
        <f t="shared" si="68"/>
        <v>3008.6</v>
      </c>
      <c r="AC42" s="13">
        <f t="shared" si="69"/>
        <v>3008.6</v>
      </c>
      <c r="AD42" s="13">
        <f t="shared" si="70"/>
        <v>3332</v>
      </c>
      <c r="AE42" s="13">
        <f t="shared" si="71"/>
        <v>2667</v>
      </c>
      <c r="AF42" s="13">
        <f t="shared" si="72"/>
        <v>1764</v>
      </c>
      <c r="AG42" s="13">
        <f t="shared" si="73"/>
        <v>1764</v>
      </c>
      <c r="AI42" s="2">
        <f t="shared" si="46"/>
        <v>5416</v>
      </c>
      <c r="AJ42" s="2">
        <f t="shared" si="47"/>
        <v>5663</v>
      </c>
      <c r="AK42" s="2">
        <f t="shared" si="48"/>
        <v>5138</v>
      </c>
      <c r="AL42" s="2">
        <f t="shared" si="49"/>
        <v>5138</v>
      </c>
      <c r="AM42" s="2">
        <f t="shared" si="50"/>
        <v>4613</v>
      </c>
      <c r="AN42" s="2">
        <f t="shared" si="51"/>
        <v>4572</v>
      </c>
      <c r="AO42" s="2">
        <f t="shared" si="52"/>
        <v>4432</v>
      </c>
      <c r="AP42" s="2">
        <f t="shared" si="53"/>
        <v>4496</v>
      </c>
      <c r="AQ42" s="2">
        <f t="shared" si="54"/>
        <v>4182</v>
      </c>
      <c r="AR42" s="2">
        <f t="shared" si="55"/>
        <v>4182</v>
      </c>
      <c r="AS42" s="2">
        <f t="shared" si="56"/>
        <v>4632</v>
      </c>
      <c r="AT42" s="2">
        <f t="shared" si="57"/>
        <v>3708</v>
      </c>
      <c r="AU42" s="2">
        <f t="shared" si="58"/>
        <v>2452</v>
      </c>
      <c r="AV42" s="2">
        <f t="shared" si="59"/>
        <v>2452</v>
      </c>
      <c r="AY42" s="46">
        <v>1</v>
      </c>
      <c r="AZ42" s="43">
        <f t="shared" si="18"/>
        <v>5416</v>
      </c>
      <c r="BA42" s="43">
        <f t="shared" si="19"/>
        <v>5663</v>
      </c>
      <c r="BB42" s="43">
        <f t="shared" si="20"/>
        <v>5138</v>
      </c>
      <c r="BC42" s="43">
        <f t="shared" si="21"/>
        <v>5138</v>
      </c>
      <c r="BD42" s="43">
        <f t="shared" si="22"/>
        <v>4613</v>
      </c>
      <c r="BE42" s="43">
        <f t="shared" si="23"/>
        <v>4572</v>
      </c>
      <c r="BF42" s="43">
        <f t="shared" si="24"/>
        <v>4432</v>
      </c>
      <c r="BG42" s="43">
        <f t="shared" si="25"/>
        <v>4496</v>
      </c>
      <c r="BH42" s="43">
        <f t="shared" si="26"/>
        <v>4182</v>
      </c>
      <c r="BI42" s="43">
        <f t="shared" si="27"/>
        <v>4182</v>
      </c>
      <c r="BJ42" s="43">
        <f t="shared" si="28"/>
        <v>4632</v>
      </c>
      <c r="BK42" s="43">
        <f t="shared" si="29"/>
        <v>3708</v>
      </c>
      <c r="BL42" s="43">
        <f t="shared" si="30"/>
        <v>2452</v>
      </c>
      <c r="BM42" s="43">
        <f t="shared" si="31"/>
        <v>2452</v>
      </c>
    </row>
    <row r="43" spans="1:65" ht="39.950000000000003" customHeight="1" x14ac:dyDescent="0.25">
      <c r="A43" s="36" t="s">
        <v>67</v>
      </c>
      <c r="B43" s="31" t="s">
        <v>68</v>
      </c>
      <c r="C43" s="14">
        <v>1120</v>
      </c>
      <c r="D43" s="15">
        <v>1054</v>
      </c>
      <c r="E43" s="15">
        <v>1064</v>
      </c>
      <c r="F43" s="14">
        <v>966</v>
      </c>
      <c r="G43" s="14">
        <v>938</v>
      </c>
      <c r="H43" s="16">
        <v>728</v>
      </c>
      <c r="I43" s="16">
        <v>665</v>
      </c>
      <c r="J43" s="16">
        <v>625.79999999999995</v>
      </c>
      <c r="K43" s="16">
        <v>714</v>
      </c>
      <c r="L43" s="16">
        <v>575.4</v>
      </c>
      <c r="M43" s="16">
        <v>575.4</v>
      </c>
      <c r="N43" s="16">
        <v>700</v>
      </c>
      <c r="O43" s="16">
        <v>434</v>
      </c>
      <c r="P43" s="16"/>
      <c r="Q43" s="17"/>
      <c r="T43" s="13">
        <f t="shared" si="60"/>
        <v>2174</v>
      </c>
      <c r="U43" s="13">
        <f t="shared" si="61"/>
        <v>2184</v>
      </c>
      <c r="V43" s="13">
        <f t="shared" si="62"/>
        <v>2086</v>
      </c>
      <c r="W43" s="13">
        <f t="shared" si="63"/>
        <v>2058</v>
      </c>
      <c r="X43" s="13">
        <f t="shared" si="64"/>
        <v>1848</v>
      </c>
      <c r="Y43" s="13">
        <f t="shared" si="65"/>
        <v>1785</v>
      </c>
      <c r="Z43" s="13">
        <f t="shared" si="66"/>
        <v>1745.8</v>
      </c>
      <c r="AA43" s="13">
        <f t="shared" si="67"/>
        <v>1834</v>
      </c>
      <c r="AB43" s="13">
        <f t="shared" si="68"/>
        <v>1695.4</v>
      </c>
      <c r="AC43" s="13">
        <f t="shared" si="69"/>
        <v>1695.4</v>
      </c>
      <c r="AD43" s="13">
        <f t="shared" si="70"/>
        <v>1820</v>
      </c>
      <c r="AE43" s="13">
        <f t="shared" si="71"/>
        <v>1554</v>
      </c>
      <c r="AF43" s="13">
        <f t="shared" si="72"/>
        <v>1120</v>
      </c>
      <c r="AG43" s="13">
        <f t="shared" si="73"/>
        <v>1120</v>
      </c>
      <c r="AI43" s="2">
        <f t="shared" si="46"/>
        <v>3022</v>
      </c>
      <c r="AJ43" s="2">
        <f t="shared" si="47"/>
        <v>3036</v>
      </c>
      <c r="AK43" s="2">
        <f t="shared" si="48"/>
        <v>2900</v>
      </c>
      <c r="AL43" s="2">
        <f t="shared" si="49"/>
        <v>2861</v>
      </c>
      <c r="AM43" s="2">
        <f t="shared" si="50"/>
        <v>2569</v>
      </c>
      <c r="AN43" s="2">
        <f t="shared" si="51"/>
        <v>2482</v>
      </c>
      <c r="AO43" s="2">
        <f t="shared" si="52"/>
        <v>2427</v>
      </c>
      <c r="AP43" s="2">
        <f t="shared" si="53"/>
        <v>2550</v>
      </c>
      <c r="AQ43" s="2">
        <f t="shared" si="54"/>
        <v>2357</v>
      </c>
      <c r="AR43" s="2">
        <f t="shared" si="55"/>
        <v>2357</v>
      </c>
      <c r="AS43" s="2">
        <f t="shared" si="56"/>
        <v>2530</v>
      </c>
      <c r="AT43" s="2">
        <f t="shared" si="57"/>
        <v>2161</v>
      </c>
      <c r="AU43" s="2">
        <f t="shared" si="58"/>
        <v>1557</v>
      </c>
      <c r="AV43" s="2">
        <f t="shared" si="59"/>
        <v>1557</v>
      </c>
      <c r="AZ43" s="43">
        <f t="shared" si="18"/>
        <v>0</v>
      </c>
      <c r="BA43" s="43">
        <f t="shared" si="19"/>
        <v>0</v>
      </c>
      <c r="BB43" s="43">
        <f t="shared" si="20"/>
        <v>0</v>
      </c>
      <c r="BC43" s="43">
        <f t="shared" si="21"/>
        <v>0</v>
      </c>
      <c r="BD43" s="43">
        <f t="shared" si="22"/>
        <v>0</v>
      </c>
      <c r="BE43" s="43">
        <f t="shared" si="23"/>
        <v>0</v>
      </c>
      <c r="BF43" s="43">
        <f t="shared" si="24"/>
        <v>0</v>
      </c>
      <c r="BG43" s="43">
        <f t="shared" si="25"/>
        <v>0</v>
      </c>
      <c r="BH43" s="43">
        <f t="shared" si="26"/>
        <v>0</v>
      </c>
      <c r="BI43" s="43">
        <f t="shared" si="27"/>
        <v>0</v>
      </c>
      <c r="BJ43" s="43">
        <f t="shared" si="28"/>
        <v>0</v>
      </c>
      <c r="BK43" s="43">
        <f t="shared" si="29"/>
        <v>0</v>
      </c>
      <c r="BL43" s="43">
        <f t="shared" si="30"/>
        <v>0</v>
      </c>
      <c r="BM43" s="43">
        <f t="shared" si="31"/>
        <v>0</v>
      </c>
    </row>
    <row r="44" spans="1:65" ht="39.950000000000003" customHeight="1" x14ac:dyDescent="0.25">
      <c r="A44" s="36" t="s">
        <v>69</v>
      </c>
      <c r="B44" s="31" t="s">
        <v>70</v>
      </c>
      <c r="C44" s="14">
        <v>1652</v>
      </c>
      <c r="D44" s="15">
        <v>1743</v>
      </c>
      <c r="E44" s="15">
        <v>1673</v>
      </c>
      <c r="F44" s="14">
        <v>1596</v>
      </c>
      <c r="G44" s="14">
        <v>1526</v>
      </c>
      <c r="H44" s="16">
        <v>1120</v>
      </c>
      <c r="I44" s="16">
        <v>996.8</v>
      </c>
      <c r="J44" s="16">
        <v>937.99999999999989</v>
      </c>
      <c r="K44" s="16">
        <v>1148</v>
      </c>
      <c r="L44" s="16">
        <v>887.59999999999991</v>
      </c>
      <c r="M44" s="16">
        <v>887.59999999999991</v>
      </c>
      <c r="N44" s="16">
        <v>1078</v>
      </c>
      <c r="O44" s="16">
        <v>667.8</v>
      </c>
      <c r="P44" s="16"/>
      <c r="Q44" s="17"/>
      <c r="T44" s="13">
        <f t="shared" si="60"/>
        <v>3395</v>
      </c>
      <c r="U44" s="13">
        <f t="shared" si="61"/>
        <v>3325</v>
      </c>
      <c r="V44" s="13">
        <f t="shared" si="62"/>
        <v>3248</v>
      </c>
      <c r="W44" s="13">
        <f t="shared" si="63"/>
        <v>3178</v>
      </c>
      <c r="X44" s="13">
        <f t="shared" si="64"/>
        <v>2772</v>
      </c>
      <c r="Y44" s="13">
        <f t="shared" si="65"/>
        <v>2648.8</v>
      </c>
      <c r="Z44" s="13">
        <f t="shared" si="66"/>
        <v>2590</v>
      </c>
      <c r="AA44" s="13">
        <f t="shared" si="67"/>
        <v>2800</v>
      </c>
      <c r="AB44" s="13">
        <f t="shared" si="68"/>
        <v>2539.6</v>
      </c>
      <c r="AC44" s="13">
        <f t="shared" si="69"/>
        <v>2539.6</v>
      </c>
      <c r="AD44" s="13">
        <f t="shared" si="70"/>
        <v>2730</v>
      </c>
      <c r="AE44" s="13">
        <f t="shared" si="71"/>
        <v>2319.8000000000002</v>
      </c>
      <c r="AF44" s="13">
        <f t="shared" si="72"/>
        <v>1652</v>
      </c>
      <c r="AG44" s="13">
        <f t="shared" si="73"/>
        <v>1652</v>
      </c>
      <c r="AI44" s="2">
        <f t="shared" si="46"/>
        <v>4720</v>
      </c>
      <c r="AJ44" s="2">
        <f t="shared" si="47"/>
        <v>4622</v>
      </c>
      <c r="AK44" s="2">
        <f t="shared" si="48"/>
        <v>4515</v>
      </c>
      <c r="AL44" s="2">
        <f t="shared" si="49"/>
        <v>4418</v>
      </c>
      <c r="AM44" s="2">
        <f t="shared" si="50"/>
        <v>3854</v>
      </c>
      <c r="AN44" s="2">
        <f t="shared" si="51"/>
        <v>3682</v>
      </c>
      <c r="AO44" s="2">
        <f t="shared" si="52"/>
        <v>3601</v>
      </c>
      <c r="AP44" s="2">
        <f t="shared" si="53"/>
        <v>3892</v>
      </c>
      <c r="AQ44" s="2">
        <f t="shared" si="54"/>
        <v>3531</v>
      </c>
      <c r="AR44" s="2">
        <f t="shared" si="55"/>
        <v>3531</v>
      </c>
      <c r="AS44" s="2">
        <f t="shared" si="56"/>
        <v>3795</v>
      </c>
      <c r="AT44" s="2">
        <f t="shared" si="57"/>
        <v>3225</v>
      </c>
      <c r="AU44" s="2">
        <f t="shared" si="58"/>
        <v>2297</v>
      </c>
      <c r="AV44" s="2">
        <f t="shared" si="59"/>
        <v>2297</v>
      </c>
      <c r="AZ44" s="43">
        <f t="shared" si="18"/>
        <v>0</v>
      </c>
      <c r="BA44" s="43">
        <f t="shared" si="19"/>
        <v>0</v>
      </c>
      <c r="BB44" s="43">
        <f t="shared" si="20"/>
        <v>0</v>
      </c>
      <c r="BC44" s="43">
        <f t="shared" si="21"/>
        <v>0</v>
      </c>
      <c r="BD44" s="43">
        <f t="shared" si="22"/>
        <v>0</v>
      </c>
      <c r="BE44" s="43">
        <f t="shared" si="23"/>
        <v>0</v>
      </c>
      <c r="BF44" s="43">
        <f t="shared" si="24"/>
        <v>0</v>
      </c>
      <c r="BG44" s="43">
        <f t="shared" si="25"/>
        <v>0</v>
      </c>
      <c r="BH44" s="43">
        <f t="shared" si="26"/>
        <v>0</v>
      </c>
      <c r="BI44" s="43">
        <f t="shared" si="27"/>
        <v>0</v>
      </c>
      <c r="BJ44" s="43">
        <f t="shared" si="28"/>
        <v>0</v>
      </c>
      <c r="BK44" s="43">
        <f t="shared" si="29"/>
        <v>0</v>
      </c>
      <c r="BL44" s="43">
        <f t="shared" si="30"/>
        <v>0</v>
      </c>
      <c r="BM44" s="43">
        <f t="shared" si="31"/>
        <v>0</v>
      </c>
    </row>
    <row r="45" spans="1:65" ht="39.950000000000003" customHeight="1" x14ac:dyDescent="0.25">
      <c r="A45" s="36" t="s">
        <v>71</v>
      </c>
      <c r="B45" s="31" t="s">
        <v>72</v>
      </c>
      <c r="C45" s="14">
        <v>1904</v>
      </c>
      <c r="D45" s="15">
        <v>2030</v>
      </c>
      <c r="E45" s="15">
        <v>2037</v>
      </c>
      <c r="F45" s="14">
        <v>1848</v>
      </c>
      <c r="G45" s="14">
        <v>1792</v>
      </c>
      <c r="H45" s="16">
        <v>1372</v>
      </c>
      <c r="I45" s="16">
        <v>1268.3999999999999</v>
      </c>
      <c r="J45" s="16">
        <v>1190</v>
      </c>
      <c r="K45" s="16">
        <v>1358</v>
      </c>
      <c r="L45" s="16">
        <v>1086.3999999999999</v>
      </c>
      <c r="M45" s="16">
        <v>1086.3999999999999</v>
      </c>
      <c r="N45" s="16">
        <v>1344</v>
      </c>
      <c r="O45" s="16">
        <v>793.8</v>
      </c>
      <c r="P45" s="16"/>
      <c r="Q45" s="17"/>
      <c r="T45" s="13">
        <f t="shared" si="60"/>
        <v>3934</v>
      </c>
      <c r="U45" s="13">
        <f t="shared" si="61"/>
        <v>3941</v>
      </c>
      <c r="V45" s="13">
        <f t="shared" si="62"/>
        <v>3752</v>
      </c>
      <c r="W45" s="13">
        <f t="shared" si="63"/>
        <v>3696</v>
      </c>
      <c r="X45" s="13">
        <f t="shared" si="64"/>
        <v>3276</v>
      </c>
      <c r="Y45" s="13">
        <f t="shared" si="65"/>
        <v>3172.3999999999996</v>
      </c>
      <c r="Z45" s="13">
        <f t="shared" si="66"/>
        <v>3094</v>
      </c>
      <c r="AA45" s="13">
        <f t="shared" si="67"/>
        <v>3262</v>
      </c>
      <c r="AB45" s="13">
        <f t="shared" si="68"/>
        <v>2990.3999999999996</v>
      </c>
      <c r="AC45" s="13">
        <f t="shared" si="69"/>
        <v>2990.3999999999996</v>
      </c>
      <c r="AD45" s="13">
        <f t="shared" si="70"/>
        <v>3248</v>
      </c>
      <c r="AE45" s="13">
        <f t="shared" si="71"/>
        <v>2697.8</v>
      </c>
      <c r="AF45" s="13">
        <f t="shared" si="72"/>
        <v>1904</v>
      </c>
      <c r="AG45" s="13">
        <f t="shared" si="73"/>
        <v>1904</v>
      </c>
      <c r="AI45" s="2">
        <f t="shared" si="46"/>
        <v>5469</v>
      </c>
      <c r="AJ45" s="2">
        <f t="shared" si="47"/>
        <v>5478</v>
      </c>
      <c r="AK45" s="2">
        <f t="shared" si="48"/>
        <v>5216</v>
      </c>
      <c r="AL45" s="2">
        <f t="shared" si="49"/>
        <v>5138</v>
      </c>
      <c r="AM45" s="2">
        <f t="shared" si="50"/>
        <v>4554</v>
      </c>
      <c r="AN45" s="2">
        <f t="shared" si="51"/>
        <v>4410</v>
      </c>
      <c r="AO45" s="2">
        <f t="shared" si="52"/>
        <v>4301</v>
      </c>
      <c r="AP45" s="2">
        <f t="shared" si="53"/>
        <v>4535</v>
      </c>
      <c r="AQ45" s="2">
        <f t="shared" si="54"/>
        <v>4157</v>
      </c>
      <c r="AR45" s="2">
        <f t="shared" si="55"/>
        <v>4157</v>
      </c>
      <c r="AS45" s="2">
        <f t="shared" si="56"/>
        <v>4515</v>
      </c>
      <c r="AT45" s="2">
        <f t="shared" si="57"/>
        <v>3750</v>
      </c>
      <c r="AU45" s="2">
        <f t="shared" si="58"/>
        <v>2647</v>
      </c>
      <c r="AV45" s="2">
        <f t="shared" si="59"/>
        <v>2647</v>
      </c>
      <c r="AZ45" s="43">
        <f t="shared" si="18"/>
        <v>0</v>
      </c>
      <c r="BA45" s="43">
        <f t="shared" si="19"/>
        <v>0</v>
      </c>
      <c r="BB45" s="43">
        <f t="shared" si="20"/>
        <v>0</v>
      </c>
      <c r="BC45" s="43">
        <f t="shared" si="21"/>
        <v>0</v>
      </c>
      <c r="BD45" s="43">
        <f t="shared" si="22"/>
        <v>0</v>
      </c>
      <c r="BE45" s="43">
        <f t="shared" si="23"/>
        <v>0</v>
      </c>
      <c r="BF45" s="43">
        <f t="shared" si="24"/>
        <v>0</v>
      </c>
      <c r="BG45" s="43">
        <f t="shared" si="25"/>
        <v>0</v>
      </c>
      <c r="BH45" s="43">
        <f t="shared" si="26"/>
        <v>0</v>
      </c>
      <c r="BI45" s="43">
        <f t="shared" si="27"/>
        <v>0</v>
      </c>
      <c r="BJ45" s="43">
        <f t="shared" si="28"/>
        <v>0</v>
      </c>
      <c r="BK45" s="43">
        <f t="shared" si="29"/>
        <v>0</v>
      </c>
      <c r="BL45" s="43">
        <f t="shared" si="30"/>
        <v>0</v>
      </c>
      <c r="BM45" s="43">
        <f t="shared" si="31"/>
        <v>0</v>
      </c>
    </row>
    <row r="46" spans="1:65" ht="39.950000000000003" customHeight="1" x14ac:dyDescent="0.25">
      <c r="A46" s="36" t="s">
        <v>73</v>
      </c>
      <c r="B46" s="31" t="s">
        <v>74</v>
      </c>
      <c r="C46" s="14">
        <v>1778</v>
      </c>
      <c r="D46" s="15">
        <v>1042</v>
      </c>
      <c r="E46" s="15">
        <v>1049</v>
      </c>
      <c r="F46" s="14">
        <v>952</v>
      </c>
      <c r="G46" s="14">
        <v>924</v>
      </c>
      <c r="H46" s="16">
        <v>714</v>
      </c>
      <c r="I46" s="16">
        <v>655.19999999999993</v>
      </c>
      <c r="J46" s="16">
        <v>616</v>
      </c>
      <c r="K46" s="16">
        <v>700</v>
      </c>
      <c r="L46" s="16">
        <v>564.19999999999993</v>
      </c>
      <c r="M46" s="16">
        <v>564.19999999999993</v>
      </c>
      <c r="N46" s="16">
        <v>695.8</v>
      </c>
      <c r="O46" s="16">
        <v>450.79999999999995</v>
      </c>
      <c r="P46" s="16"/>
      <c r="Q46" s="17"/>
      <c r="T46" s="13">
        <f t="shared" si="60"/>
        <v>2820</v>
      </c>
      <c r="U46" s="13">
        <f t="shared" si="61"/>
        <v>2827</v>
      </c>
      <c r="V46" s="13">
        <f t="shared" si="62"/>
        <v>2730</v>
      </c>
      <c r="W46" s="13">
        <f t="shared" si="63"/>
        <v>2702</v>
      </c>
      <c r="X46" s="13">
        <f t="shared" si="64"/>
        <v>2492</v>
      </c>
      <c r="Y46" s="13">
        <f t="shared" si="65"/>
        <v>2433.1999999999998</v>
      </c>
      <c r="Z46" s="13">
        <f t="shared" si="66"/>
        <v>2394</v>
      </c>
      <c r="AA46" s="13">
        <f t="shared" si="67"/>
        <v>2478</v>
      </c>
      <c r="AB46" s="13">
        <f t="shared" si="68"/>
        <v>2342.1999999999998</v>
      </c>
      <c r="AC46" s="13">
        <f t="shared" si="69"/>
        <v>2342.1999999999998</v>
      </c>
      <c r="AD46" s="13">
        <f t="shared" si="70"/>
        <v>2473.8000000000002</v>
      </c>
      <c r="AE46" s="13">
        <f t="shared" si="71"/>
        <v>2228.8000000000002</v>
      </c>
      <c r="AF46" s="13">
        <f t="shared" si="72"/>
        <v>1778</v>
      </c>
      <c r="AG46" s="13">
        <f t="shared" si="73"/>
        <v>1778</v>
      </c>
      <c r="AI46" s="2">
        <f t="shared" si="46"/>
        <v>3920</v>
      </c>
      <c r="AJ46" s="2">
        <f t="shared" si="47"/>
        <v>3930</v>
      </c>
      <c r="AK46" s="2">
        <f t="shared" si="48"/>
        <v>3795</v>
      </c>
      <c r="AL46" s="2">
        <f t="shared" si="49"/>
        <v>3756</v>
      </c>
      <c r="AM46" s="2">
        <f t="shared" si="50"/>
        <v>3464</v>
      </c>
      <c r="AN46" s="2">
        <f t="shared" si="51"/>
        <v>3383</v>
      </c>
      <c r="AO46" s="2">
        <f t="shared" si="52"/>
        <v>3328</v>
      </c>
      <c r="AP46" s="2">
        <f t="shared" si="53"/>
        <v>3445</v>
      </c>
      <c r="AQ46" s="2">
        <f t="shared" si="54"/>
        <v>3256</v>
      </c>
      <c r="AR46" s="2">
        <f t="shared" si="55"/>
        <v>3256</v>
      </c>
      <c r="AS46" s="2">
        <f t="shared" si="56"/>
        <v>3439</v>
      </c>
      <c r="AT46" s="2">
        <f t="shared" si="57"/>
        <v>3099</v>
      </c>
      <c r="AU46" s="2">
        <f t="shared" si="58"/>
        <v>2472</v>
      </c>
      <c r="AV46" s="2">
        <f t="shared" si="59"/>
        <v>2472</v>
      </c>
      <c r="AZ46" s="43">
        <f t="shared" si="18"/>
        <v>0</v>
      </c>
      <c r="BA46" s="43">
        <f t="shared" si="19"/>
        <v>0</v>
      </c>
      <c r="BB46" s="43">
        <f t="shared" si="20"/>
        <v>0</v>
      </c>
      <c r="BC46" s="43">
        <f t="shared" si="21"/>
        <v>0</v>
      </c>
      <c r="BD46" s="43">
        <f t="shared" si="22"/>
        <v>0</v>
      </c>
      <c r="BE46" s="43">
        <f t="shared" si="23"/>
        <v>0</v>
      </c>
      <c r="BF46" s="43">
        <f t="shared" si="24"/>
        <v>0</v>
      </c>
      <c r="BG46" s="43">
        <f t="shared" si="25"/>
        <v>0</v>
      </c>
      <c r="BH46" s="43">
        <f t="shared" si="26"/>
        <v>0</v>
      </c>
      <c r="BI46" s="43">
        <f t="shared" si="27"/>
        <v>0</v>
      </c>
      <c r="BJ46" s="43">
        <f t="shared" si="28"/>
        <v>0</v>
      </c>
      <c r="BK46" s="43">
        <f t="shared" si="29"/>
        <v>0</v>
      </c>
      <c r="BL46" s="43">
        <f t="shared" si="30"/>
        <v>0</v>
      </c>
      <c r="BM46" s="43">
        <f t="shared" si="31"/>
        <v>0</v>
      </c>
    </row>
    <row r="47" spans="1:65" ht="39.950000000000003" customHeight="1" x14ac:dyDescent="0.25">
      <c r="A47" s="36" t="s">
        <v>75</v>
      </c>
      <c r="B47" s="31" t="s">
        <v>76</v>
      </c>
      <c r="C47" s="21">
        <v>1765</v>
      </c>
      <c r="D47" s="15">
        <v>1186</v>
      </c>
      <c r="E47" s="15">
        <v>1239</v>
      </c>
      <c r="F47" s="14">
        <v>1078</v>
      </c>
      <c r="G47" s="14">
        <v>1064</v>
      </c>
      <c r="H47" s="16">
        <v>840</v>
      </c>
      <c r="I47" s="16">
        <v>795.19999999999993</v>
      </c>
      <c r="J47" s="16">
        <v>747.59999999999991</v>
      </c>
      <c r="K47" s="16">
        <v>812</v>
      </c>
      <c r="L47" s="16">
        <v>666.4</v>
      </c>
      <c r="M47" s="16">
        <v>666.4</v>
      </c>
      <c r="N47" s="16">
        <v>833</v>
      </c>
      <c r="O47" s="16">
        <v>518</v>
      </c>
      <c r="P47" s="16"/>
      <c r="Q47" s="17"/>
      <c r="T47" s="13">
        <f t="shared" si="60"/>
        <v>2951</v>
      </c>
      <c r="U47" s="13">
        <f t="shared" si="61"/>
        <v>3004</v>
      </c>
      <c r="V47" s="13">
        <f t="shared" si="62"/>
        <v>2843</v>
      </c>
      <c r="W47" s="13">
        <f t="shared" si="63"/>
        <v>2829</v>
      </c>
      <c r="X47" s="13">
        <f t="shared" si="64"/>
        <v>2605</v>
      </c>
      <c r="Y47" s="13">
        <f t="shared" si="65"/>
        <v>2560.1999999999998</v>
      </c>
      <c r="Z47" s="13">
        <f t="shared" si="66"/>
        <v>2512.6</v>
      </c>
      <c r="AA47" s="13">
        <f t="shared" si="67"/>
        <v>2577</v>
      </c>
      <c r="AB47" s="13">
        <f t="shared" si="68"/>
        <v>2431.4</v>
      </c>
      <c r="AC47" s="13">
        <f t="shared" si="69"/>
        <v>2431.4</v>
      </c>
      <c r="AD47" s="13">
        <f t="shared" si="70"/>
        <v>2598</v>
      </c>
      <c r="AE47" s="13">
        <f t="shared" si="71"/>
        <v>2283</v>
      </c>
      <c r="AF47" s="13">
        <f t="shared" si="72"/>
        <v>1765</v>
      </c>
      <c r="AG47" s="13">
        <f t="shared" si="73"/>
        <v>1765</v>
      </c>
      <c r="AI47" s="2">
        <f t="shared" si="46"/>
        <v>4102</v>
      </c>
      <c r="AJ47" s="2">
        <f t="shared" si="47"/>
        <v>4176</v>
      </c>
      <c r="AK47" s="2">
        <f t="shared" si="48"/>
        <v>3952</v>
      </c>
      <c r="AL47" s="2">
        <f t="shared" si="49"/>
        <v>3933</v>
      </c>
      <c r="AM47" s="2">
        <f t="shared" si="50"/>
        <v>3621</v>
      </c>
      <c r="AN47" s="2">
        <f t="shared" si="51"/>
        <v>3559</v>
      </c>
      <c r="AO47" s="2">
        <f t="shared" si="52"/>
        <v>3493</v>
      </c>
      <c r="AP47" s="2">
        <f t="shared" si="53"/>
        <v>3583</v>
      </c>
      <c r="AQ47" s="2">
        <f t="shared" si="54"/>
        <v>3380</v>
      </c>
      <c r="AR47" s="2">
        <f t="shared" si="55"/>
        <v>3380</v>
      </c>
      <c r="AS47" s="2">
        <f t="shared" si="56"/>
        <v>3612</v>
      </c>
      <c r="AT47" s="2">
        <f t="shared" si="57"/>
        <v>3174</v>
      </c>
      <c r="AU47" s="2">
        <f t="shared" si="58"/>
        <v>2454</v>
      </c>
      <c r="AV47" s="2">
        <f t="shared" si="59"/>
        <v>2454</v>
      </c>
      <c r="AZ47" s="43">
        <f t="shared" si="18"/>
        <v>0</v>
      </c>
      <c r="BA47" s="43">
        <f t="shared" si="19"/>
        <v>0</v>
      </c>
      <c r="BB47" s="43">
        <f t="shared" si="20"/>
        <v>0</v>
      </c>
      <c r="BC47" s="43">
        <f t="shared" si="21"/>
        <v>0</v>
      </c>
      <c r="BD47" s="43">
        <f t="shared" si="22"/>
        <v>0</v>
      </c>
      <c r="BE47" s="43">
        <f t="shared" si="23"/>
        <v>0</v>
      </c>
      <c r="BF47" s="43">
        <f t="shared" si="24"/>
        <v>0</v>
      </c>
      <c r="BG47" s="43">
        <f t="shared" si="25"/>
        <v>0</v>
      </c>
      <c r="BH47" s="43">
        <f t="shared" si="26"/>
        <v>0</v>
      </c>
      <c r="BI47" s="43">
        <f t="shared" si="27"/>
        <v>0</v>
      </c>
      <c r="BJ47" s="43">
        <f t="shared" si="28"/>
        <v>0</v>
      </c>
      <c r="BK47" s="43">
        <f t="shared" si="29"/>
        <v>0</v>
      </c>
      <c r="BL47" s="43">
        <f t="shared" si="30"/>
        <v>0</v>
      </c>
      <c r="BM47" s="43">
        <f t="shared" si="31"/>
        <v>0</v>
      </c>
    </row>
    <row r="48" spans="1:65" ht="39.950000000000003" customHeight="1" x14ac:dyDescent="0.25">
      <c r="A48" s="36" t="s">
        <v>77</v>
      </c>
      <c r="B48" s="31" t="s">
        <v>78</v>
      </c>
      <c r="C48" s="14">
        <v>1974</v>
      </c>
      <c r="D48" s="15">
        <v>1336</v>
      </c>
      <c r="E48" s="15">
        <v>1676</v>
      </c>
      <c r="F48" s="14">
        <v>1218</v>
      </c>
      <c r="G48" s="14">
        <v>1204</v>
      </c>
      <c r="H48" s="16">
        <v>966</v>
      </c>
      <c r="I48" s="16">
        <v>935.19999999999993</v>
      </c>
      <c r="J48" s="16">
        <v>875</v>
      </c>
      <c r="K48" s="16">
        <v>917</v>
      </c>
      <c r="L48" s="16">
        <v>772.8</v>
      </c>
      <c r="M48" s="16">
        <v>772.8</v>
      </c>
      <c r="N48" s="16">
        <v>970.19999999999993</v>
      </c>
      <c r="O48" s="16">
        <v>597.79999999999995</v>
      </c>
      <c r="P48" s="16"/>
      <c r="Q48" s="17"/>
      <c r="T48" s="13">
        <f t="shared" si="60"/>
        <v>3310</v>
      </c>
      <c r="U48" s="13">
        <f t="shared" si="61"/>
        <v>3650</v>
      </c>
      <c r="V48" s="13">
        <f t="shared" si="62"/>
        <v>3192</v>
      </c>
      <c r="W48" s="13">
        <f t="shared" si="63"/>
        <v>3178</v>
      </c>
      <c r="X48" s="13">
        <f t="shared" si="64"/>
        <v>2940</v>
      </c>
      <c r="Y48" s="13">
        <f t="shared" si="65"/>
        <v>2909.2</v>
      </c>
      <c r="Z48" s="13">
        <f t="shared" si="66"/>
        <v>2849</v>
      </c>
      <c r="AA48" s="13">
        <f t="shared" si="67"/>
        <v>2891</v>
      </c>
      <c r="AB48" s="13">
        <f t="shared" si="68"/>
        <v>2746.8</v>
      </c>
      <c r="AC48" s="13">
        <f t="shared" si="69"/>
        <v>2746.8</v>
      </c>
      <c r="AD48" s="13">
        <f t="shared" si="70"/>
        <v>2944.2</v>
      </c>
      <c r="AE48" s="13">
        <f t="shared" si="71"/>
        <v>2571.8000000000002</v>
      </c>
      <c r="AF48" s="13">
        <f t="shared" si="72"/>
        <v>1974</v>
      </c>
      <c r="AG48" s="13">
        <f t="shared" si="73"/>
        <v>1974</v>
      </c>
      <c r="AI48" s="2">
        <f t="shared" si="46"/>
        <v>4601</v>
      </c>
      <c r="AJ48" s="2">
        <f t="shared" si="47"/>
        <v>5074</v>
      </c>
      <c r="AK48" s="2">
        <f t="shared" si="48"/>
        <v>4437</v>
      </c>
      <c r="AL48" s="2">
        <f t="shared" si="49"/>
        <v>4418</v>
      </c>
      <c r="AM48" s="2">
        <f t="shared" si="50"/>
        <v>4087</v>
      </c>
      <c r="AN48" s="2">
        <f t="shared" si="51"/>
        <v>4044</v>
      </c>
      <c r="AO48" s="2">
        <f t="shared" si="52"/>
        <v>3961</v>
      </c>
      <c r="AP48" s="2">
        <f t="shared" si="53"/>
        <v>4019</v>
      </c>
      <c r="AQ48" s="2">
        <f t="shared" si="54"/>
        <v>3819</v>
      </c>
      <c r="AR48" s="2">
        <f t="shared" si="55"/>
        <v>3819</v>
      </c>
      <c r="AS48" s="2">
        <f t="shared" si="56"/>
        <v>4093</v>
      </c>
      <c r="AT48" s="2">
        <f t="shared" si="57"/>
        <v>3575</v>
      </c>
      <c r="AU48" s="2">
        <f t="shared" si="58"/>
        <v>2744</v>
      </c>
      <c r="AV48" s="2">
        <f t="shared" si="59"/>
        <v>2744</v>
      </c>
      <c r="AZ48" s="43">
        <f t="shared" si="18"/>
        <v>0</v>
      </c>
      <c r="BA48" s="43">
        <f t="shared" si="19"/>
        <v>0</v>
      </c>
      <c r="BB48" s="43">
        <f t="shared" si="20"/>
        <v>0</v>
      </c>
      <c r="BC48" s="43">
        <f t="shared" si="21"/>
        <v>0</v>
      </c>
      <c r="BD48" s="43">
        <f t="shared" si="22"/>
        <v>0</v>
      </c>
      <c r="BE48" s="43">
        <f t="shared" si="23"/>
        <v>0</v>
      </c>
      <c r="BF48" s="43">
        <f t="shared" si="24"/>
        <v>0</v>
      </c>
      <c r="BG48" s="43">
        <f t="shared" si="25"/>
        <v>0</v>
      </c>
      <c r="BH48" s="43">
        <f t="shared" si="26"/>
        <v>0</v>
      </c>
      <c r="BI48" s="43">
        <f t="shared" si="27"/>
        <v>0</v>
      </c>
      <c r="BJ48" s="43">
        <f t="shared" si="28"/>
        <v>0</v>
      </c>
      <c r="BK48" s="43">
        <f t="shared" si="29"/>
        <v>0</v>
      </c>
      <c r="BL48" s="43">
        <f t="shared" si="30"/>
        <v>0</v>
      </c>
      <c r="BM48" s="43">
        <f t="shared" si="31"/>
        <v>0</v>
      </c>
    </row>
    <row r="49" spans="1:65" ht="39.950000000000003" customHeight="1" x14ac:dyDescent="0.25">
      <c r="A49" s="36" t="s">
        <v>79</v>
      </c>
      <c r="B49" s="31" t="s">
        <v>80</v>
      </c>
      <c r="C49" s="14">
        <v>2240</v>
      </c>
      <c r="D49" s="15">
        <v>1639</v>
      </c>
      <c r="E49" s="15">
        <v>2062</v>
      </c>
      <c r="F49" s="14">
        <v>1470</v>
      </c>
      <c r="G49" s="14">
        <v>1498</v>
      </c>
      <c r="H49" s="16">
        <v>1225</v>
      </c>
      <c r="I49" s="16">
        <v>1219.3999999999999</v>
      </c>
      <c r="J49" s="16">
        <v>1141</v>
      </c>
      <c r="K49" s="16">
        <v>1134</v>
      </c>
      <c r="L49" s="16">
        <v>984.19999999999993</v>
      </c>
      <c r="M49" s="16">
        <v>984.19999999999993</v>
      </c>
      <c r="N49" s="16">
        <v>1246</v>
      </c>
      <c r="O49" s="16">
        <v>749</v>
      </c>
      <c r="P49" s="16"/>
      <c r="Q49" s="17"/>
      <c r="T49" s="13">
        <f t="shared" si="60"/>
        <v>3879</v>
      </c>
      <c r="U49" s="13">
        <f t="shared" si="61"/>
        <v>4302</v>
      </c>
      <c r="V49" s="13">
        <f t="shared" si="62"/>
        <v>3710</v>
      </c>
      <c r="W49" s="13">
        <f t="shared" si="63"/>
        <v>3738</v>
      </c>
      <c r="X49" s="13">
        <f t="shared" si="64"/>
        <v>3465</v>
      </c>
      <c r="Y49" s="13">
        <f t="shared" si="65"/>
        <v>3459.3999999999996</v>
      </c>
      <c r="Z49" s="13">
        <f t="shared" si="66"/>
        <v>3381</v>
      </c>
      <c r="AA49" s="13">
        <f t="shared" si="67"/>
        <v>3374</v>
      </c>
      <c r="AB49" s="13">
        <f t="shared" si="68"/>
        <v>3224.2</v>
      </c>
      <c r="AC49" s="13">
        <f t="shared" si="69"/>
        <v>3224.2</v>
      </c>
      <c r="AD49" s="13">
        <f t="shared" si="70"/>
        <v>3486</v>
      </c>
      <c r="AE49" s="13">
        <f t="shared" si="71"/>
        <v>2989</v>
      </c>
      <c r="AF49" s="13">
        <f t="shared" si="72"/>
        <v>2240</v>
      </c>
      <c r="AG49" s="13">
        <f t="shared" si="73"/>
        <v>2240</v>
      </c>
      <c r="AI49" s="2">
        <f t="shared" si="46"/>
        <v>5392</v>
      </c>
      <c r="AJ49" s="2">
        <f t="shared" si="47"/>
        <v>5980</v>
      </c>
      <c r="AK49" s="2">
        <f t="shared" si="48"/>
        <v>5157</v>
      </c>
      <c r="AL49" s="2">
        <f t="shared" si="49"/>
        <v>5196</v>
      </c>
      <c r="AM49" s="2">
        <f t="shared" si="50"/>
        <v>4817</v>
      </c>
      <c r="AN49" s="2">
        <f t="shared" si="51"/>
        <v>4809</v>
      </c>
      <c r="AO49" s="2">
        <f t="shared" si="52"/>
        <v>4700</v>
      </c>
      <c r="AP49" s="2">
        <f t="shared" si="53"/>
        <v>4690</v>
      </c>
      <c r="AQ49" s="2">
        <f t="shared" si="54"/>
        <v>4482</v>
      </c>
      <c r="AR49" s="2">
        <f t="shared" si="55"/>
        <v>4482</v>
      </c>
      <c r="AS49" s="2">
        <f t="shared" si="56"/>
        <v>4846</v>
      </c>
      <c r="AT49" s="2">
        <f t="shared" si="57"/>
        <v>4155</v>
      </c>
      <c r="AU49" s="2">
        <f t="shared" si="58"/>
        <v>3114</v>
      </c>
      <c r="AV49" s="2">
        <f t="shared" si="59"/>
        <v>3114</v>
      </c>
      <c r="AZ49" s="43">
        <f t="shared" si="18"/>
        <v>0</v>
      </c>
      <c r="BA49" s="43">
        <f t="shared" si="19"/>
        <v>0</v>
      </c>
      <c r="BB49" s="43">
        <f t="shared" si="20"/>
        <v>0</v>
      </c>
      <c r="BC49" s="43">
        <f t="shared" si="21"/>
        <v>0</v>
      </c>
      <c r="BD49" s="43">
        <f t="shared" si="22"/>
        <v>0</v>
      </c>
      <c r="BE49" s="43">
        <f t="shared" si="23"/>
        <v>0</v>
      </c>
      <c r="BF49" s="43">
        <f t="shared" si="24"/>
        <v>0</v>
      </c>
      <c r="BG49" s="43">
        <f t="shared" si="25"/>
        <v>0</v>
      </c>
      <c r="BH49" s="43">
        <f t="shared" si="26"/>
        <v>0</v>
      </c>
      <c r="BI49" s="43">
        <f t="shared" si="27"/>
        <v>0</v>
      </c>
      <c r="BJ49" s="43">
        <f t="shared" si="28"/>
        <v>0</v>
      </c>
      <c r="BK49" s="43">
        <f t="shared" si="29"/>
        <v>0</v>
      </c>
      <c r="BL49" s="43">
        <f t="shared" si="30"/>
        <v>0</v>
      </c>
      <c r="BM49" s="43">
        <f t="shared" si="31"/>
        <v>0</v>
      </c>
    </row>
    <row r="50" spans="1:65" ht="39.950000000000003" customHeight="1" x14ac:dyDescent="0.25">
      <c r="A50" s="36" t="s">
        <v>81</v>
      </c>
      <c r="B50" s="31" t="s">
        <v>82</v>
      </c>
      <c r="C50" s="14">
        <v>889</v>
      </c>
      <c r="D50" s="15">
        <v>1015</v>
      </c>
      <c r="E50" s="15">
        <v>1147</v>
      </c>
      <c r="F50" s="14">
        <v>924</v>
      </c>
      <c r="G50" s="14">
        <v>938</v>
      </c>
      <c r="H50" s="16">
        <v>784</v>
      </c>
      <c r="I50" s="16">
        <v>785.4</v>
      </c>
      <c r="J50" s="16">
        <v>735</v>
      </c>
      <c r="K50" s="16">
        <v>728</v>
      </c>
      <c r="L50" s="16">
        <v>634.19999999999993</v>
      </c>
      <c r="M50" s="16">
        <v>634.19999999999993</v>
      </c>
      <c r="N50" s="16">
        <v>798</v>
      </c>
      <c r="O50" s="16">
        <v>485.79999999999995</v>
      </c>
      <c r="P50" s="16"/>
      <c r="Q50" s="17"/>
      <c r="T50" s="13">
        <f t="shared" si="60"/>
        <v>1904</v>
      </c>
      <c r="U50" s="13">
        <f t="shared" si="61"/>
        <v>2036</v>
      </c>
      <c r="V50" s="13">
        <f t="shared" si="62"/>
        <v>1813</v>
      </c>
      <c r="W50" s="13">
        <f t="shared" si="63"/>
        <v>1827</v>
      </c>
      <c r="X50" s="13">
        <f t="shared" si="64"/>
        <v>1673</v>
      </c>
      <c r="Y50" s="13">
        <f t="shared" si="65"/>
        <v>1674.4</v>
      </c>
      <c r="Z50" s="13">
        <f t="shared" si="66"/>
        <v>1624</v>
      </c>
      <c r="AA50" s="13">
        <f t="shared" si="67"/>
        <v>1617</v>
      </c>
      <c r="AB50" s="13">
        <f t="shared" si="68"/>
        <v>1523.1999999999998</v>
      </c>
      <c r="AC50" s="13">
        <f t="shared" si="69"/>
        <v>1523.1999999999998</v>
      </c>
      <c r="AD50" s="13">
        <f t="shared" si="70"/>
        <v>1687</v>
      </c>
      <c r="AE50" s="13">
        <f t="shared" si="71"/>
        <v>1374.8</v>
      </c>
      <c r="AF50" s="13">
        <f t="shared" si="72"/>
        <v>889</v>
      </c>
      <c r="AG50" s="13">
        <f t="shared" si="73"/>
        <v>889</v>
      </c>
      <c r="AI50" s="2">
        <f t="shared" si="46"/>
        <v>2647</v>
      </c>
      <c r="AJ50" s="2">
        <f t="shared" si="47"/>
        <v>2831</v>
      </c>
      <c r="AK50" s="2">
        <f t="shared" si="48"/>
        <v>2521</v>
      </c>
      <c r="AL50" s="2">
        <f t="shared" si="49"/>
        <v>2540</v>
      </c>
      <c r="AM50" s="2">
        <f t="shared" si="50"/>
        <v>2326</v>
      </c>
      <c r="AN50" s="2">
        <f t="shared" si="51"/>
        <v>2328</v>
      </c>
      <c r="AO50" s="2">
        <f t="shared" si="52"/>
        <v>2258</v>
      </c>
      <c r="AP50" s="2">
        <f t="shared" si="53"/>
        <v>2248</v>
      </c>
      <c r="AQ50" s="2">
        <f t="shared" si="54"/>
        <v>2118</v>
      </c>
      <c r="AR50" s="2">
        <f t="shared" si="55"/>
        <v>2118</v>
      </c>
      <c r="AS50" s="2">
        <f t="shared" si="56"/>
        <v>2345</v>
      </c>
      <c r="AT50" s="2">
        <f t="shared" si="57"/>
        <v>1911</v>
      </c>
      <c r="AU50" s="2">
        <f t="shared" si="58"/>
        <v>1236</v>
      </c>
      <c r="AV50" s="2">
        <f t="shared" si="59"/>
        <v>1236</v>
      </c>
      <c r="AZ50" s="43">
        <f t="shared" si="18"/>
        <v>0</v>
      </c>
      <c r="BA50" s="43">
        <f t="shared" si="19"/>
        <v>0</v>
      </c>
      <c r="BB50" s="43">
        <f t="shared" si="20"/>
        <v>0</v>
      </c>
      <c r="BC50" s="43">
        <f t="shared" si="21"/>
        <v>0</v>
      </c>
      <c r="BD50" s="43">
        <f t="shared" si="22"/>
        <v>0</v>
      </c>
      <c r="BE50" s="43">
        <f t="shared" si="23"/>
        <v>0</v>
      </c>
      <c r="BF50" s="43">
        <f t="shared" si="24"/>
        <v>0</v>
      </c>
      <c r="BG50" s="43">
        <f t="shared" si="25"/>
        <v>0</v>
      </c>
      <c r="BH50" s="43">
        <f t="shared" si="26"/>
        <v>0</v>
      </c>
      <c r="BI50" s="43">
        <f t="shared" si="27"/>
        <v>0</v>
      </c>
      <c r="BJ50" s="43">
        <f t="shared" si="28"/>
        <v>0</v>
      </c>
      <c r="BK50" s="43">
        <f t="shared" si="29"/>
        <v>0</v>
      </c>
      <c r="BL50" s="43">
        <f t="shared" si="30"/>
        <v>0</v>
      </c>
      <c r="BM50" s="43">
        <f t="shared" si="31"/>
        <v>0</v>
      </c>
    </row>
    <row r="51" spans="1:65" ht="39.950000000000003" customHeight="1" x14ac:dyDescent="0.25">
      <c r="A51" s="36" t="s">
        <v>83</v>
      </c>
      <c r="B51" s="31" t="s">
        <v>84</v>
      </c>
      <c r="C51" s="14">
        <v>966</v>
      </c>
      <c r="D51" s="15">
        <v>1344</v>
      </c>
      <c r="E51" s="15">
        <v>1434</v>
      </c>
      <c r="F51" s="14">
        <v>1218</v>
      </c>
      <c r="G51" s="14">
        <v>1218</v>
      </c>
      <c r="H51" s="16">
        <v>973</v>
      </c>
      <c r="I51" s="16">
        <v>937.99999999999989</v>
      </c>
      <c r="J51" s="16">
        <v>882</v>
      </c>
      <c r="K51" s="16">
        <v>924</v>
      </c>
      <c r="L51" s="16">
        <v>775.59999999999991</v>
      </c>
      <c r="M51" s="16">
        <v>775.59999999999991</v>
      </c>
      <c r="N51" s="16">
        <v>974.4</v>
      </c>
      <c r="O51" s="16">
        <v>597.79999999999995</v>
      </c>
      <c r="P51" s="16"/>
      <c r="Q51" s="17"/>
      <c r="T51" s="13">
        <f t="shared" si="60"/>
        <v>2310</v>
      </c>
      <c r="U51" s="13">
        <f t="shared" si="61"/>
        <v>2400</v>
      </c>
      <c r="V51" s="13">
        <f t="shared" si="62"/>
        <v>2184</v>
      </c>
      <c r="W51" s="13">
        <f t="shared" si="63"/>
        <v>2184</v>
      </c>
      <c r="X51" s="13">
        <f t="shared" si="64"/>
        <v>1939</v>
      </c>
      <c r="Y51" s="13">
        <f t="shared" si="65"/>
        <v>1904</v>
      </c>
      <c r="Z51" s="13">
        <f t="shared" si="66"/>
        <v>1848</v>
      </c>
      <c r="AA51" s="13">
        <f t="shared" si="67"/>
        <v>1890</v>
      </c>
      <c r="AB51" s="13">
        <f t="shared" si="68"/>
        <v>1741.6</v>
      </c>
      <c r="AC51" s="13">
        <f t="shared" si="69"/>
        <v>1741.6</v>
      </c>
      <c r="AD51" s="13">
        <f t="shared" si="70"/>
        <v>1940.4</v>
      </c>
      <c r="AE51" s="13">
        <f t="shared" si="71"/>
        <v>1563.8</v>
      </c>
      <c r="AF51" s="13">
        <f t="shared" si="72"/>
        <v>966</v>
      </c>
      <c r="AG51" s="13">
        <f t="shared" si="73"/>
        <v>966</v>
      </c>
      <c r="AI51" s="2">
        <f t="shared" si="46"/>
        <v>3211</v>
      </c>
      <c r="AJ51" s="2">
        <f t="shared" si="47"/>
        <v>3336</v>
      </c>
      <c r="AK51" s="2">
        <f t="shared" si="48"/>
        <v>3036</v>
      </c>
      <c r="AL51" s="2">
        <f t="shared" si="49"/>
        <v>3036</v>
      </c>
      <c r="AM51" s="2">
        <f t="shared" si="50"/>
        <v>2696</v>
      </c>
      <c r="AN51" s="2">
        <f t="shared" si="51"/>
        <v>2647</v>
      </c>
      <c r="AO51" s="2">
        <f t="shared" si="52"/>
        <v>2569</v>
      </c>
      <c r="AP51" s="2">
        <f t="shared" si="53"/>
        <v>2628</v>
      </c>
      <c r="AQ51" s="2">
        <f t="shared" si="54"/>
        <v>2421</v>
      </c>
      <c r="AR51" s="2">
        <f t="shared" si="55"/>
        <v>2421</v>
      </c>
      <c r="AS51" s="2">
        <f t="shared" si="56"/>
        <v>2698</v>
      </c>
      <c r="AT51" s="2">
        <f t="shared" si="57"/>
        <v>2174</v>
      </c>
      <c r="AU51" s="2">
        <f t="shared" si="58"/>
        <v>1343</v>
      </c>
      <c r="AV51" s="2">
        <f t="shared" si="59"/>
        <v>1343</v>
      </c>
      <c r="AZ51" s="43">
        <f t="shared" si="18"/>
        <v>0</v>
      </c>
      <c r="BA51" s="43">
        <f t="shared" si="19"/>
        <v>0</v>
      </c>
      <c r="BB51" s="43">
        <f t="shared" si="20"/>
        <v>0</v>
      </c>
      <c r="BC51" s="43">
        <f t="shared" si="21"/>
        <v>0</v>
      </c>
      <c r="BD51" s="43">
        <f t="shared" si="22"/>
        <v>0</v>
      </c>
      <c r="BE51" s="43">
        <f t="shared" si="23"/>
        <v>0</v>
      </c>
      <c r="BF51" s="43">
        <f t="shared" si="24"/>
        <v>0</v>
      </c>
      <c r="BG51" s="43">
        <f t="shared" si="25"/>
        <v>0</v>
      </c>
      <c r="BH51" s="43">
        <f t="shared" si="26"/>
        <v>0</v>
      </c>
      <c r="BI51" s="43">
        <f t="shared" si="27"/>
        <v>0</v>
      </c>
      <c r="BJ51" s="43">
        <f t="shared" si="28"/>
        <v>0</v>
      </c>
      <c r="BK51" s="43">
        <f t="shared" si="29"/>
        <v>0</v>
      </c>
      <c r="BL51" s="43">
        <f t="shared" si="30"/>
        <v>0</v>
      </c>
      <c r="BM51" s="43">
        <f t="shared" si="31"/>
        <v>0</v>
      </c>
    </row>
    <row r="52" spans="1:65" ht="39.950000000000003" customHeight="1" x14ac:dyDescent="0.25">
      <c r="A52" s="37" t="s">
        <v>61</v>
      </c>
      <c r="B52" s="32" t="s">
        <v>160</v>
      </c>
      <c r="C52" s="14">
        <v>966</v>
      </c>
      <c r="D52" s="15">
        <v>1042</v>
      </c>
      <c r="E52" s="15">
        <v>1494</v>
      </c>
      <c r="F52" s="15">
        <v>1172</v>
      </c>
      <c r="G52" s="15">
        <v>1336</v>
      </c>
      <c r="H52" s="18">
        <v>910</v>
      </c>
      <c r="I52" s="18">
        <v>962</v>
      </c>
      <c r="J52" s="18">
        <v>878</v>
      </c>
      <c r="K52" s="18">
        <v>906</v>
      </c>
      <c r="L52" s="18">
        <v>804</v>
      </c>
      <c r="M52" s="18">
        <v>841</v>
      </c>
      <c r="N52" s="18">
        <v>976</v>
      </c>
      <c r="O52" s="18">
        <v>500</v>
      </c>
      <c r="P52" s="18"/>
      <c r="Q52" s="19"/>
      <c r="T52" s="13">
        <f t="shared" si="60"/>
        <v>2008</v>
      </c>
      <c r="U52" s="13">
        <f t="shared" si="61"/>
        <v>2460</v>
      </c>
      <c r="V52" s="13">
        <f t="shared" si="62"/>
        <v>2138</v>
      </c>
      <c r="W52" s="13">
        <f t="shared" si="63"/>
        <v>2302</v>
      </c>
      <c r="X52" s="13">
        <f t="shared" si="64"/>
        <v>1876</v>
      </c>
      <c r="Y52" s="13">
        <f t="shared" si="65"/>
        <v>1928</v>
      </c>
      <c r="Z52" s="13">
        <f t="shared" si="66"/>
        <v>1844</v>
      </c>
      <c r="AA52" s="13">
        <f t="shared" si="67"/>
        <v>1872</v>
      </c>
      <c r="AB52" s="13">
        <f t="shared" si="68"/>
        <v>1770</v>
      </c>
      <c r="AC52" s="13">
        <f t="shared" si="69"/>
        <v>1807</v>
      </c>
      <c r="AD52" s="13">
        <f t="shared" si="70"/>
        <v>1942</v>
      </c>
      <c r="AE52" s="13">
        <f t="shared" si="71"/>
        <v>1466</v>
      </c>
      <c r="AF52" s="13">
        <f t="shared" si="72"/>
        <v>966</v>
      </c>
      <c r="AG52" s="13">
        <f t="shared" si="73"/>
        <v>966</v>
      </c>
      <c r="AI52" s="2">
        <f t="shared" si="46"/>
        <v>2792</v>
      </c>
      <c r="AJ52" s="2">
        <f t="shared" si="47"/>
        <v>3420</v>
      </c>
      <c r="AK52" s="2">
        <f t="shared" si="48"/>
        <v>2972</v>
      </c>
      <c r="AL52" s="2">
        <f t="shared" si="49"/>
        <v>3200</v>
      </c>
      <c r="AM52" s="2">
        <f t="shared" si="50"/>
        <v>2608</v>
      </c>
      <c r="AN52" s="2">
        <f t="shared" si="51"/>
        <v>2680</v>
      </c>
      <c r="AO52" s="2">
        <f t="shared" si="52"/>
        <v>2564</v>
      </c>
      <c r="AP52" s="2">
        <f t="shared" si="53"/>
        <v>2603</v>
      </c>
      <c r="AQ52" s="2">
        <f t="shared" si="54"/>
        <v>2461</v>
      </c>
      <c r="AR52" s="2">
        <f t="shared" si="55"/>
        <v>2512</v>
      </c>
      <c r="AS52" s="2">
        <f t="shared" si="56"/>
        <v>2700</v>
      </c>
      <c r="AT52" s="2">
        <f t="shared" si="57"/>
        <v>2038</v>
      </c>
      <c r="AU52" s="2">
        <f t="shared" si="58"/>
        <v>1343</v>
      </c>
      <c r="AV52" s="2">
        <f t="shared" si="59"/>
        <v>1343</v>
      </c>
      <c r="AZ52" s="43">
        <f t="shared" si="18"/>
        <v>0</v>
      </c>
      <c r="BA52" s="43">
        <f t="shared" si="19"/>
        <v>0</v>
      </c>
      <c r="BB52" s="43">
        <f t="shared" si="20"/>
        <v>0</v>
      </c>
      <c r="BC52" s="43">
        <f t="shared" si="21"/>
        <v>0</v>
      </c>
      <c r="BD52" s="43">
        <f t="shared" si="22"/>
        <v>0</v>
      </c>
      <c r="BE52" s="43">
        <f t="shared" si="23"/>
        <v>0</v>
      </c>
      <c r="BF52" s="43">
        <f t="shared" si="24"/>
        <v>0</v>
      </c>
      <c r="BG52" s="43">
        <f t="shared" si="25"/>
        <v>0</v>
      </c>
      <c r="BH52" s="43">
        <f t="shared" si="26"/>
        <v>0</v>
      </c>
      <c r="BI52" s="43">
        <f t="shared" si="27"/>
        <v>0</v>
      </c>
      <c r="BJ52" s="43">
        <f t="shared" si="28"/>
        <v>0</v>
      </c>
      <c r="BK52" s="43">
        <f t="shared" si="29"/>
        <v>0</v>
      </c>
      <c r="BL52" s="43">
        <f t="shared" si="30"/>
        <v>0</v>
      </c>
      <c r="BM52" s="43">
        <f t="shared" si="31"/>
        <v>0</v>
      </c>
    </row>
    <row r="53" spans="1:65" ht="39.950000000000003" customHeight="1" x14ac:dyDescent="0.25">
      <c r="A53" s="36" t="s">
        <v>85</v>
      </c>
      <c r="B53" s="31" t="s">
        <v>86</v>
      </c>
      <c r="C53" s="14">
        <v>1036</v>
      </c>
      <c r="D53" s="15">
        <v>1632</v>
      </c>
      <c r="E53" s="15">
        <v>1802</v>
      </c>
      <c r="F53" s="14">
        <v>1470</v>
      </c>
      <c r="G53" s="14">
        <v>1484</v>
      </c>
      <c r="H53" s="16">
        <v>1218</v>
      </c>
      <c r="I53" s="16">
        <v>1211</v>
      </c>
      <c r="J53" s="16">
        <v>1120</v>
      </c>
      <c r="K53" s="16">
        <v>1127</v>
      </c>
      <c r="L53" s="16">
        <v>975.8</v>
      </c>
      <c r="M53" s="16">
        <v>975.8</v>
      </c>
      <c r="N53" s="16">
        <v>1240.3999999999999</v>
      </c>
      <c r="O53" s="16">
        <v>742</v>
      </c>
      <c r="P53" s="16"/>
      <c r="Q53" s="17"/>
      <c r="T53" s="13">
        <f t="shared" si="60"/>
        <v>2668</v>
      </c>
      <c r="U53" s="13">
        <f t="shared" si="61"/>
        <v>2838</v>
      </c>
      <c r="V53" s="13">
        <f t="shared" si="62"/>
        <v>2506</v>
      </c>
      <c r="W53" s="13">
        <f t="shared" si="63"/>
        <v>2520</v>
      </c>
      <c r="X53" s="13">
        <f t="shared" si="64"/>
        <v>2254</v>
      </c>
      <c r="Y53" s="13">
        <f t="shared" si="65"/>
        <v>2247</v>
      </c>
      <c r="Z53" s="13">
        <f t="shared" si="66"/>
        <v>2156</v>
      </c>
      <c r="AA53" s="13">
        <f t="shared" si="67"/>
        <v>2163</v>
      </c>
      <c r="AB53" s="13">
        <f t="shared" si="68"/>
        <v>2011.8</v>
      </c>
      <c r="AC53" s="13">
        <f t="shared" si="69"/>
        <v>2011.8</v>
      </c>
      <c r="AD53" s="13">
        <f t="shared" si="70"/>
        <v>2276.3999999999996</v>
      </c>
      <c r="AE53" s="13">
        <f t="shared" si="71"/>
        <v>1778</v>
      </c>
      <c r="AF53" s="13">
        <f t="shared" si="72"/>
        <v>1036</v>
      </c>
      <c r="AG53" s="13">
        <f t="shared" si="73"/>
        <v>1036</v>
      </c>
      <c r="AI53" s="2">
        <f t="shared" si="46"/>
        <v>3709</v>
      </c>
      <c r="AJ53" s="2">
        <f t="shared" si="47"/>
        <v>3945</v>
      </c>
      <c r="AK53" s="2">
        <f t="shared" si="48"/>
        <v>3484</v>
      </c>
      <c r="AL53" s="2">
        <f t="shared" si="49"/>
        <v>3503</v>
      </c>
      <c r="AM53" s="2">
        <f t="shared" si="50"/>
        <v>3134</v>
      </c>
      <c r="AN53" s="2">
        <f t="shared" si="51"/>
        <v>3124</v>
      </c>
      <c r="AO53" s="2">
        <f t="shared" si="52"/>
        <v>2997</v>
      </c>
      <c r="AP53" s="2">
        <f t="shared" si="53"/>
        <v>3007</v>
      </c>
      <c r="AQ53" s="2">
        <f t="shared" si="54"/>
        <v>2797</v>
      </c>
      <c r="AR53" s="2">
        <f t="shared" si="55"/>
        <v>2797</v>
      </c>
      <c r="AS53" s="2">
        <f t="shared" si="56"/>
        <v>3165</v>
      </c>
      <c r="AT53" s="2">
        <f t="shared" si="57"/>
        <v>2472</v>
      </c>
      <c r="AU53" s="2">
        <f t="shared" si="58"/>
        <v>1441</v>
      </c>
      <c r="AV53" s="2">
        <f t="shared" si="59"/>
        <v>1441</v>
      </c>
      <c r="AZ53" s="43">
        <f t="shared" si="18"/>
        <v>0</v>
      </c>
      <c r="BA53" s="43">
        <f t="shared" si="19"/>
        <v>0</v>
      </c>
      <c r="BB53" s="43">
        <f t="shared" si="20"/>
        <v>0</v>
      </c>
      <c r="BC53" s="43">
        <f t="shared" si="21"/>
        <v>0</v>
      </c>
      <c r="BD53" s="43">
        <f t="shared" si="22"/>
        <v>0</v>
      </c>
      <c r="BE53" s="43">
        <f t="shared" si="23"/>
        <v>0</v>
      </c>
      <c r="BF53" s="43">
        <f t="shared" si="24"/>
        <v>0</v>
      </c>
      <c r="BG53" s="43">
        <f t="shared" si="25"/>
        <v>0</v>
      </c>
      <c r="BH53" s="43">
        <f t="shared" si="26"/>
        <v>0</v>
      </c>
      <c r="BI53" s="43">
        <f t="shared" si="27"/>
        <v>0</v>
      </c>
      <c r="BJ53" s="43">
        <f t="shared" si="28"/>
        <v>0</v>
      </c>
      <c r="BK53" s="43">
        <f t="shared" si="29"/>
        <v>0</v>
      </c>
      <c r="BL53" s="43">
        <f t="shared" si="30"/>
        <v>0</v>
      </c>
      <c r="BM53" s="43">
        <f t="shared" si="31"/>
        <v>0</v>
      </c>
    </row>
    <row r="54" spans="1:65" ht="39.950000000000003" customHeight="1" x14ac:dyDescent="0.25">
      <c r="A54" s="36" t="s">
        <v>87</v>
      </c>
      <c r="B54" s="31" t="s">
        <v>88</v>
      </c>
      <c r="C54" s="14">
        <v>988</v>
      </c>
      <c r="D54" s="15">
        <v>1049</v>
      </c>
      <c r="E54" s="15">
        <v>1065</v>
      </c>
      <c r="F54" s="14">
        <v>966</v>
      </c>
      <c r="G54" s="14">
        <v>938</v>
      </c>
      <c r="H54" s="16">
        <v>721</v>
      </c>
      <c r="I54" s="16">
        <v>667.8</v>
      </c>
      <c r="J54" s="16">
        <v>628.59999999999991</v>
      </c>
      <c r="K54" s="16">
        <v>707</v>
      </c>
      <c r="L54" s="16">
        <v>569.79999999999995</v>
      </c>
      <c r="M54" s="16">
        <v>569.79999999999995</v>
      </c>
      <c r="N54" s="20">
        <v>770</v>
      </c>
      <c r="O54" s="16">
        <v>457.79999999999995</v>
      </c>
      <c r="P54" s="16"/>
      <c r="Q54" s="17"/>
      <c r="T54" s="13">
        <f t="shared" si="60"/>
        <v>2037</v>
      </c>
      <c r="U54" s="13">
        <f t="shared" si="61"/>
        <v>2053</v>
      </c>
      <c r="V54" s="13">
        <f t="shared" si="62"/>
        <v>1954</v>
      </c>
      <c r="W54" s="13">
        <f t="shared" si="63"/>
        <v>1926</v>
      </c>
      <c r="X54" s="13">
        <f t="shared" si="64"/>
        <v>1709</v>
      </c>
      <c r="Y54" s="13">
        <f t="shared" si="65"/>
        <v>1655.8</v>
      </c>
      <c r="Z54" s="13">
        <f t="shared" si="66"/>
        <v>1616.6</v>
      </c>
      <c r="AA54" s="13">
        <f t="shared" si="67"/>
        <v>1695</v>
      </c>
      <c r="AB54" s="13">
        <f t="shared" si="68"/>
        <v>1557.8</v>
      </c>
      <c r="AC54" s="13">
        <f t="shared" si="69"/>
        <v>1557.8</v>
      </c>
      <c r="AD54" s="13">
        <f t="shared" si="70"/>
        <v>1758</v>
      </c>
      <c r="AE54" s="13">
        <f t="shared" si="71"/>
        <v>1445.8</v>
      </c>
      <c r="AF54" s="13">
        <f t="shared" si="72"/>
        <v>988</v>
      </c>
      <c r="AG54" s="13">
        <f t="shared" si="73"/>
        <v>988</v>
      </c>
      <c r="AI54" s="2">
        <f t="shared" si="46"/>
        <v>2832</v>
      </c>
      <c r="AJ54" s="2">
        <f t="shared" si="47"/>
        <v>2854</v>
      </c>
      <c r="AK54" s="2">
        <f t="shared" si="48"/>
        <v>2717</v>
      </c>
      <c r="AL54" s="2">
        <f t="shared" si="49"/>
        <v>2678</v>
      </c>
      <c r="AM54" s="2">
        <f t="shared" si="50"/>
        <v>2376</v>
      </c>
      <c r="AN54" s="2">
        <f t="shared" si="51"/>
        <v>2302</v>
      </c>
      <c r="AO54" s="2">
        <f t="shared" si="52"/>
        <v>2248</v>
      </c>
      <c r="AP54" s="2">
        <f t="shared" si="53"/>
        <v>2357</v>
      </c>
      <c r="AQ54" s="2">
        <f t="shared" si="54"/>
        <v>2166</v>
      </c>
      <c r="AR54" s="2">
        <f t="shared" si="55"/>
        <v>2166</v>
      </c>
      <c r="AS54" s="2">
        <f t="shared" si="56"/>
        <v>2444</v>
      </c>
      <c r="AT54" s="2">
        <f t="shared" si="57"/>
        <v>2010</v>
      </c>
      <c r="AU54" s="2">
        <f t="shared" si="58"/>
        <v>1374</v>
      </c>
      <c r="AV54" s="2">
        <f t="shared" si="59"/>
        <v>1374</v>
      </c>
      <c r="AZ54" s="43">
        <f t="shared" si="18"/>
        <v>0</v>
      </c>
      <c r="BA54" s="43">
        <f t="shared" si="19"/>
        <v>0</v>
      </c>
      <c r="BB54" s="43">
        <f t="shared" si="20"/>
        <v>0</v>
      </c>
      <c r="BC54" s="43">
        <f t="shared" si="21"/>
        <v>0</v>
      </c>
      <c r="BD54" s="43">
        <f t="shared" si="22"/>
        <v>0</v>
      </c>
      <c r="BE54" s="43">
        <f t="shared" si="23"/>
        <v>0</v>
      </c>
      <c r="BF54" s="43">
        <f t="shared" si="24"/>
        <v>0</v>
      </c>
      <c r="BG54" s="43">
        <f t="shared" si="25"/>
        <v>0</v>
      </c>
      <c r="BH54" s="43">
        <f t="shared" si="26"/>
        <v>0</v>
      </c>
      <c r="BI54" s="43">
        <f t="shared" si="27"/>
        <v>0</v>
      </c>
      <c r="BJ54" s="43">
        <f t="shared" si="28"/>
        <v>0</v>
      </c>
      <c r="BK54" s="43">
        <f t="shared" si="29"/>
        <v>0</v>
      </c>
      <c r="BL54" s="43">
        <f t="shared" si="30"/>
        <v>0</v>
      </c>
      <c r="BM54" s="43">
        <f t="shared" si="31"/>
        <v>0</v>
      </c>
    </row>
    <row r="55" spans="1:65" ht="39.950000000000003" customHeight="1" x14ac:dyDescent="0.25">
      <c r="A55" s="36" t="s">
        <v>89</v>
      </c>
      <c r="B55" s="31" t="s">
        <v>90</v>
      </c>
      <c r="C55" s="14">
        <v>762</v>
      </c>
      <c r="D55" s="15"/>
      <c r="E55" s="15"/>
      <c r="F55" s="14"/>
      <c r="G55" s="14"/>
      <c r="H55" s="16"/>
      <c r="I55" s="16"/>
      <c r="J55" s="16"/>
      <c r="K55" s="16"/>
      <c r="L55" s="16"/>
      <c r="M55" s="16"/>
      <c r="N55" s="16"/>
      <c r="O55" s="16"/>
      <c r="P55" s="16"/>
      <c r="Q55" s="22"/>
      <c r="T55" s="13">
        <f t="shared" si="60"/>
        <v>762</v>
      </c>
      <c r="U55" s="13">
        <f t="shared" si="61"/>
        <v>762</v>
      </c>
      <c r="V55" s="13">
        <f t="shared" si="62"/>
        <v>762</v>
      </c>
      <c r="W55" s="13">
        <f t="shared" si="63"/>
        <v>762</v>
      </c>
      <c r="X55" s="13">
        <f t="shared" si="64"/>
        <v>762</v>
      </c>
      <c r="Y55" s="13">
        <f t="shared" si="65"/>
        <v>762</v>
      </c>
      <c r="Z55" s="13">
        <f t="shared" si="66"/>
        <v>762</v>
      </c>
      <c r="AA55" s="13">
        <f t="shared" si="67"/>
        <v>762</v>
      </c>
      <c r="AB55" s="13">
        <f t="shared" si="68"/>
        <v>762</v>
      </c>
      <c r="AC55" s="13">
        <f t="shared" si="69"/>
        <v>762</v>
      </c>
      <c r="AD55" s="13">
        <f t="shared" si="70"/>
        <v>762</v>
      </c>
      <c r="AE55" s="13">
        <f t="shared" si="71"/>
        <v>762</v>
      </c>
      <c r="AF55" s="13">
        <f t="shared" si="72"/>
        <v>762</v>
      </c>
      <c r="AG55" s="13">
        <f t="shared" si="73"/>
        <v>762</v>
      </c>
      <c r="AI55" s="2">
        <f t="shared" si="46"/>
        <v>1060</v>
      </c>
      <c r="AJ55" s="2">
        <f t="shared" si="47"/>
        <v>1060</v>
      </c>
      <c r="AK55" s="2">
        <f t="shared" si="48"/>
        <v>1060</v>
      </c>
      <c r="AL55" s="2">
        <f t="shared" si="49"/>
        <v>1060</v>
      </c>
      <c r="AM55" s="2">
        <f t="shared" si="50"/>
        <v>1060</v>
      </c>
      <c r="AN55" s="2">
        <f t="shared" si="51"/>
        <v>1060</v>
      </c>
      <c r="AO55" s="2">
        <f t="shared" si="52"/>
        <v>1060</v>
      </c>
      <c r="AP55" s="2">
        <f t="shared" si="53"/>
        <v>1060</v>
      </c>
      <c r="AQ55" s="2">
        <f t="shared" si="54"/>
        <v>1060</v>
      </c>
      <c r="AR55" s="2">
        <f t="shared" si="55"/>
        <v>1060</v>
      </c>
      <c r="AS55" s="2">
        <f t="shared" si="56"/>
        <v>1060</v>
      </c>
      <c r="AT55" s="2">
        <f t="shared" si="57"/>
        <v>1060</v>
      </c>
      <c r="AU55" s="2">
        <f t="shared" si="58"/>
        <v>1060</v>
      </c>
      <c r="AV55" s="2">
        <f t="shared" si="59"/>
        <v>1060</v>
      </c>
      <c r="AZ55" s="43">
        <f t="shared" si="18"/>
        <v>0</v>
      </c>
      <c r="BA55" s="43">
        <f t="shared" si="19"/>
        <v>0</v>
      </c>
      <c r="BB55" s="43">
        <f t="shared" si="20"/>
        <v>0</v>
      </c>
      <c r="BC55" s="43">
        <f t="shared" si="21"/>
        <v>0</v>
      </c>
      <c r="BD55" s="43">
        <f t="shared" si="22"/>
        <v>0</v>
      </c>
      <c r="BE55" s="43">
        <f t="shared" si="23"/>
        <v>0</v>
      </c>
      <c r="BF55" s="43">
        <f t="shared" si="24"/>
        <v>0</v>
      </c>
      <c r="BG55" s="43">
        <f t="shared" si="25"/>
        <v>0</v>
      </c>
      <c r="BH55" s="43">
        <f t="shared" si="26"/>
        <v>0</v>
      </c>
      <c r="BI55" s="43">
        <f t="shared" si="27"/>
        <v>0</v>
      </c>
      <c r="BJ55" s="43">
        <f t="shared" si="28"/>
        <v>0</v>
      </c>
      <c r="BK55" s="43">
        <f t="shared" si="29"/>
        <v>0</v>
      </c>
      <c r="BL55" s="43">
        <f t="shared" si="30"/>
        <v>0</v>
      </c>
      <c r="BM55" s="43">
        <f t="shared" si="31"/>
        <v>0</v>
      </c>
    </row>
    <row r="56" spans="1:65" ht="39.950000000000003" customHeight="1" x14ac:dyDescent="0.25">
      <c r="A56" s="36" t="s">
        <v>91</v>
      </c>
      <c r="B56" s="31" t="s">
        <v>92</v>
      </c>
      <c r="C56" s="14">
        <v>1586</v>
      </c>
      <c r="D56" s="15">
        <v>847</v>
      </c>
      <c r="E56" s="15">
        <v>931</v>
      </c>
      <c r="F56" s="14">
        <v>770</v>
      </c>
      <c r="G56" s="14">
        <v>784</v>
      </c>
      <c r="H56" s="16">
        <v>637</v>
      </c>
      <c r="I56" s="16">
        <v>627.19999999999993</v>
      </c>
      <c r="J56" s="16">
        <v>588</v>
      </c>
      <c r="K56" s="16">
        <v>602</v>
      </c>
      <c r="L56" s="16">
        <v>513.79999999999995</v>
      </c>
      <c r="M56" s="16">
        <v>513.79999999999995</v>
      </c>
      <c r="N56" s="16">
        <v>644</v>
      </c>
      <c r="O56" s="16">
        <v>399</v>
      </c>
      <c r="P56" s="16"/>
      <c r="Q56" s="22"/>
      <c r="T56" s="13">
        <f t="shared" si="60"/>
        <v>2433</v>
      </c>
      <c r="U56" s="13">
        <f t="shared" si="61"/>
        <v>2517</v>
      </c>
      <c r="V56" s="13">
        <f t="shared" si="62"/>
        <v>2356</v>
      </c>
      <c r="W56" s="13">
        <f t="shared" si="63"/>
        <v>2370</v>
      </c>
      <c r="X56" s="13">
        <f t="shared" si="64"/>
        <v>2223</v>
      </c>
      <c r="Y56" s="13">
        <f t="shared" si="65"/>
        <v>2213.1999999999998</v>
      </c>
      <c r="Z56" s="13">
        <f t="shared" si="66"/>
        <v>2174</v>
      </c>
      <c r="AA56" s="13">
        <f t="shared" si="67"/>
        <v>2188</v>
      </c>
      <c r="AB56" s="13">
        <f t="shared" si="68"/>
        <v>2099.8000000000002</v>
      </c>
      <c r="AC56" s="13">
        <f t="shared" si="69"/>
        <v>2099.8000000000002</v>
      </c>
      <c r="AD56" s="13">
        <f t="shared" si="70"/>
        <v>2230</v>
      </c>
      <c r="AE56" s="13">
        <f t="shared" si="71"/>
        <v>1985</v>
      </c>
      <c r="AF56" s="13">
        <f t="shared" si="72"/>
        <v>1586</v>
      </c>
      <c r="AG56" s="13">
        <f t="shared" si="73"/>
        <v>1586</v>
      </c>
      <c r="AI56" s="2">
        <f t="shared" si="46"/>
        <v>3382</v>
      </c>
      <c r="AJ56" s="2">
        <f t="shared" si="47"/>
        <v>3499</v>
      </c>
      <c r="AK56" s="2">
        <f t="shared" si="48"/>
        <v>3275</v>
      </c>
      <c r="AL56" s="2">
        <f t="shared" si="49"/>
        <v>3295</v>
      </c>
      <c r="AM56" s="2">
        <f t="shared" si="50"/>
        <v>3090</v>
      </c>
      <c r="AN56" s="2">
        <f t="shared" si="51"/>
        <v>3077</v>
      </c>
      <c r="AO56" s="2">
        <f t="shared" si="52"/>
        <v>3022</v>
      </c>
      <c r="AP56" s="2">
        <f t="shared" si="53"/>
        <v>3042</v>
      </c>
      <c r="AQ56" s="2">
        <f t="shared" si="54"/>
        <v>2919</v>
      </c>
      <c r="AR56" s="2">
        <f t="shared" si="55"/>
        <v>2919</v>
      </c>
      <c r="AS56" s="2">
        <f t="shared" si="56"/>
        <v>3100</v>
      </c>
      <c r="AT56" s="2">
        <f t="shared" si="57"/>
        <v>2760</v>
      </c>
      <c r="AU56" s="2">
        <f t="shared" si="58"/>
        <v>2205</v>
      </c>
      <c r="AV56" s="2">
        <f t="shared" si="59"/>
        <v>2205</v>
      </c>
      <c r="AZ56" s="43">
        <f t="shared" si="18"/>
        <v>0</v>
      </c>
      <c r="BA56" s="43">
        <f t="shared" si="19"/>
        <v>0</v>
      </c>
      <c r="BB56" s="43">
        <f t="shared" si="20"/>
        <v>0</v>
      </c>
      <c r="BC56" s="43">
        <f t="shared" si="21"/>
        <v>0</v>
      </c>
      <c r="BD56" s="43">
        <f t="shared" si="22"/>
        <v>0</v>
      </c>
      <c r="BE56" s="43">
        <f t="shared" si="23"/>
        <v>0</v>
      </c>
      <c r="BF56" s="43">
        <f t="shared" si="24"/>
        <v>0</v>
      </c>
      <c r="BG56" s="43">
        <f t="shared" si="25"/>
        <v>0</v>
      </c>
      <c r="BH56" s="43">
        <f t="shared" si="26"/>
        <v>0</v>
      </c>
      <c r="BI56" s="43">
        <f t="shared" si="27"/>
        <v>0</v>
      </c>
      <c r="BJ56" s="43">
        <f t="shared" si="28"/>
        <v>0</v>
      </c>
      <c r="BK56" s="43">
        <f t="shared" si="29"/>
        <v>0</v>
      </c>
      <c r="BL56" s="43">
        <f t="shared" si="30"/>
        <v>0</v>
      </c>
      <c r="BM56" s="43">
        <f t="shared" si="31"/>
        <v>0</v>
      </c>
    </row>
    <row r="57" spans="1:65" ht="39.950000000000003" customHeight="1" x14ac:dyDescent="0.25">
      <c r="A57" s="36" t="s">
        <v>93</v>
      </c>
      <c r="B57" s="31" t="s">
        <v>94</v>
      </c>
      <c r="C57" s="14">
        <v>1652</v>
      </c>
      <c r="D57" s="15">
        <v>948</v>
      </c>
      <c r="E57" s="15">
        <v>1063</v>
      </c>
      <c r="F57" s="14">
        <v>854</v>
      </c>
      <c r="G57" s="14">
        <v>868</v>
      </c>
      <c r="H57" s="16">
        <v>724</v>
      </c>
      <c r="I57" s="16">
        <v>723.8</v>
      </c>
      <c r="J57" s="16">
        <v>679</v>
      </c>
      <c r="K57" s="16">
        <v>672</v>
      </c>
      <c r="L57" s="16">
        <v>585.19999999999993</v>
      </c>
      <c r="M57" s="16">
        <v>585.19999999999993</v>
      </c>
      <c r="N57" s="16">
        <v>735</v>
      </c>
      <c r="O57" s="16">
        <v>461.99999999999994</v>
      </c>
      <c r="P57" s="16"/>
      <c r="Q57" s="22"/>
      <c r="T57" s="13">
        <f t="shared" si="60"/>
        <v>2600</v>
      </c>
      <c r="U57" s="13">
        <f t="shared" si="61"/>
        <v>2715</v>
      </c>
      <c r="V57" s="13">
        <f t="shared" si="62"/>
        <v>2506</v>
      </c>
      <c r="W57" s="13">
        <f t="shared" si="63"/>
        <v>2520</v>
      </c>
      <c r="X57" s="13">
        <f t="shared" si="64"/>
        <v>2376</v>
      </c>
      <c r="Y57" s="13">
        <f t="shared" si="65"/>
        <v>2375.8000000000002</v>
      </c>
      <c r="Z57" s="13">
        <f t="shared" si="66"/>
        <v>2331</v>
      </c>
      <c r="AA57" s="13">
        <f t="shared" si="67"/>
        <v>2324</v>
      </c>
      <c r="AB57" s="13">
        <f t="shared" si="68"/>
        <v>2237.1999999999998</v>
      </c>
      <c r="AC57" s="13">
        <f t="shared" si="69"/>
        <v>2237.1999999999998</v>
      </c>
      <c r="AD57" s="13">
        <f t="shared" si="70"/>
        <v>2387</v>
      </c>
      <c r="AE57" s="13">
        <f t="shared" si="71"/>
        <v>2114</v>
      </c>
      <c r="AF57" s="13">
        <f t="shared" si="72"/>
        <v>1652</v>
      </c>
      <c r="AG57" s="13">
        <f t="shared" si="73"/>
        <v>1652</v>
      </c>
      <c r="AI57" s="2">
        <f t="shared" si="46"/>
        <v>3614</v>
      </c>
      <c r="AJ57" s="2">
        <f t="shared" si="47"/>
        <v>3774</v>
      </c>
      <c r="AK57" s="2">
        <f t="shared" si="48"/>
        <v>3484</v>
      </c>
      <c r="AL57" s="2">
        <f t="shared" si="49"/>
        <v>3503</v>
      </c>
      <c r="AM57" s="2">
        <f t="shared" si="50"/>
        <v>3303</v>
      </c>
      <c r="AN57" s="2">
        <f t="shared" si="51"/>
        <v>3303</v>
      </c>
      <c r="AO57" s="2">
        <f t="shared" si="52"/>
        <v>3241</v>
      </c>
      <c r="AP57" s="2">
        <f t="shared" si="53"/>
        <v>3231</v>
      </c>
      <c r="AQ57" s="2">
        <f t="shared" si="54"/>
        <v>3110</v>
      </c>
      <c r="AR57" s="2">
        <f t="shared" si="55"/>
        <v>3110</v>
      </c>
      <c r="AS57" s="2">
        <f t="shared" si="56"/>
        <v>3318</v>
      </c>
      <c r="AT57" s="2">
        <f t="shared" si="57"/>
        <v>2939</v>
      </c>
      <c r="AU57" s="2">
        <f t="shared" si="58"/>
        <v>2297</v>
      </c>
      <c r="AV57" s="2">
        <f t="shared" si="59"/>
        <v>2297</v>
      </c>
      <c r="AZ57" s="43">
        <f t="shared" si="18"/>
        <v>0</v>
      </c>
      <c r="BA57" s="43">
        <f t="shared" si="19"/>
        <v>0</v>
      </c>
      <c r="BB57" s="43">
        <f t="shared" si="20"/>
        <v>0</v>
      </c>
      <c r="BC57" s="43">
        <f t="shared" si="21"/>
        <v>0</v>
      </c>
      <c r="BD57" s="43">
        <f t="shared" si="22"/>
        <v>0</v>
      </c>
      <c r="BE57" s="43">
        <f t="shared" si="23"/>
        <v>0</v>
      </c>
      <c r="BF57" s="43">
        <f t="shared" si="24"/>
        <v>0</v>
      </c>
      <c r="BG57" s="43">
        <f t="shared" si="25"/>
        <v>0</v>
      </c>
      <c r="BH57" s="43">
        <f t="shared" si="26"/>
        <v>0</v>
      </c>
      <c r="BI57" s="43">
        <f t="shared" si="27"/>
        <v>0</v>
      </c>
      <c r="BJ57" s="43">
        <f t="shared" si="28"/>
        <v>0</v>
      </c>
      <c r="BK57" s="43">
        <f t="shared" si="29"/>
        <v>0</v>
      </c>
      <c r="BL57" s="43">
        <f t="shared" si="30"/>
        <v>0</v>
      </c>
      <c r="BM57" s="43">
        <f t="shared" si="31"/>
        <v>0</v>
      </c>
    </row>
    <row r="58" spans="1:65" ht="39.950000000000003" customHeight="1" x14ac:dyDescent="0.25">
      <c r="A58" s="36" t="s">
        <v>95</v>
      </c>
      <c r="B58" s="31" t="s">
        <v>96</v>
      </c>
      <c r="C58" s="14">
        <v>1788</v>
      </c>
      <c r="D58" s="15">
        <v>1037</v>
      </c>
      <c r="E58" s="15">
        <v>1172</v>
      </c>
      <c r="F58" s="14">
        <v>952</v>
      </c>
      <c r="G58" s="14">
        <v>952</v>
      </c>
      <c r="H58" s="16">
        <v>801</v>
      </c>
      <c r="I58" s="16">
        <v>805</v>
      </c>
      <c r="J58" s="16">
        <v>756</v>
      </c>
      <c r="K58" s="16">
        <v>756</v>
      </c>
      <c r="L58" s="16">
        <v>649.59999999999991</v>
      </c>
      <c r="M58" s="16">
        <v>649.59999999999991</v>
      </c>
      <c r="N58" s="16">
        <v>812</v>
      </c>
      <c r="O58" s="16">
        <v>513.79999999999995</v>
      </c>
      <c r="P58" s="16"/>
      <c r="Q58" s="22"/>
      <c r="T58" s="13">
        <f t="shared" si="60"/>
        <v>2825</v>
      </c>
      <c r="U58" s="13">
        <f t="shared" si="61"/>
        <v>2960</v>
      </c>
      <c r="V58" s="13">
        <f t="shared" si="62"/>
        <v>2740</v>
      </c>
      <c r="W58" s="13">
        <f t="shared" si="63"/>
        <v>2740</v>
      </c>
      <c r="X58" s="13">
        <f t="shared" si="64"/>
        <v>2589</v>
      </c>
      <c r="Y58" s="13">
        <f t="shared" si="65"/>
        <v>2593</v>
      </c>
      <c r="Z58" s="13">
        <f t="shared" si="66"/>
        <v>2544</v>
      </c>
      <c r="AA58" s="13">
        <f t="shared" si="67"/>
        <v>2544</v>
      </c>
      <c r="AB58" s="13">
        <f t="shared" si="68"/>
        <v>2437.6</v>
      </c>
      <c r="AC58" s="13">
        <f t="shared" si="69"/>
        <v>2437.6</v>
      </c>
      <c r="AD58" s="13">
        <f t="shared" si="70"/>
        <v>2600</v>
      </c>
      <c r="AE58" s="13">
        <f t="shared" si="71"/>
        <v>2301.8000000000002</v>
      </c>
      <c r="AF58" s="13">
        <f t="shared" si="72"/>
        <v>1788</v>
      </c>
      <c r="AG58" s="13">
        <f t="shared" si="73"/>
        <v>1788</v>
      </c>
      <c r="AI58" s="2">
        <f t="shared" si="46"/>
        <v>3927</v>
      </c>
      <c r="AJ58" s="2">
        <f t="shared" si="47"/>
        <v>4115</v>
      </c>
      <c r="AK58" s="2">
        <f t="shared" si="48"/>
        <v>3809</v>
      </c>
      <c r="AL58" s="2">
        <f t="shared" si="49"/>
        <v>3809</v>
      </c>
      <c r="AM58" s="2">
        <f t="shared" si="50"/>
        <v>3599</v>
      </c>
      <c r="AN58" s="2">
        <f t="shared" si="51"/>
        <v>3605</v>
      </c>
      <c r="AO58" s="2">
        <f t="shared" si="52"/>
        <v>3537</v>
      </c>
      <c r="AP58" s="2">
        <f t="shared" si="53"/>
        <v>3537</v>
      </c>
      <c r="AQ58" s="2">
        <f t="shared" si="54"/>
        <v>3389</v>
      </c>
      <c r="AR58" s="2">
        <f t="shared" si="55"/>
        <v>3389</v>
      </c>
      <c r="AS58" s="2">
        <f t="shared" si="56"/>
        <v>3614</v>
      </c>
      <c r="AT58" s="2">
        <f t="shared" si="57"/>
        <v>3200</v>
      </c>
      <c r="AU58" s="2">
        <f t="shared" si="58"/>
        <v>2486</v>
      </c>
      <c r="AV58" s="2">
        <f t="shared" si="59"/>
        <v>2486</v>
      </c>
      <c r="AZ58" s="43">
        <f t="shared" si="18"/>
        <v>0</v>
      </c>
      <c r="BA58" s="43">
        <f t="shared" si="19"/>
        <v>0</v>
      </c>
      <c r="BB58" s="43">
        <f t="shared" si="20"/>
        <v>0</v>
      </c>
      <c r="BC58" s="43">
        <f t="shared" si="21"/>
        <v>0</v>
      </c>
      <c r="BD58" s="43">
        <f t="shared" si="22"/>
        <v>0</v>
      </c>
      <c r="BE58" s="43">
        <f t="shared" si="23"/>
        <v>0</v>
      </c>
      <c r="BF58" s="43">
        <f t="shared" si="24"/>
        <v>0</v>
      </c>
      <c r="BG58" s="43">
        <f t="shared" si="25"/>
        <v>0</v>
      </c>
      <c r="BH58" s="43">
        <f t="shared" si="26"/>
        <v>0</v>
      </c>
      <c r="BI58" s="43">
        <f t="shared" si="27"/>
        <v>0</v>
      </c>
      <c r="BJ58" s="43">
        <f t="shared" si="28"/>
        <v>0</v>
      </c>
      <c r="BK58" s="43">
        <f t="shared" si="29"/>
        <v>0</v>
      </c>
      <c r="BL58" s="43">
        <f t="shared" si="30"/>
        <v>0</v>
      </c>
      <c r="BM58" s="43">
        <f t="shared" si="31"/>
        <v>0</v>
      </c>
    </row>
    <row r="59" spans="1:65" ht="39.950000000000003" customHeight="1" x14ac:dyDescent="0.25">
      <c r="A59" s="36" t="s">
        <v>97</v>
      </c>
      <c r="B59" s="31" t="s">
        <v>98</v>
      </c>
      <c r="C59" s="21">
        <v>1498</v>
      </c>
      <c r="D59" s="15">
        <v>1079</v>
      </c>
      <c r="E59" s="15">
        <v>966</v>
      </c>
      <c r="F59" s="14">
        <v>994</v>
      </c>
      <c r="G59" s="14">
        <v>924</v>
      </c>
      <c r="H59" s="16">
        <v>648</v>
      </c>
      <c r="I59" s="16">
        <v>534.79999999999995</v>
      </c>
      <c r="J59" s="16">
        <v>505.4</v>
      </c>
      <c r="K59" s="16">
        <v>700</v>
      </c>
      <c r="L59" s="16">
        <v>505.4</v>
      </c>
      <c r="M59" s="16">
        <v>505.4</v>
      </c>
      <c r="N59" s="16">
        <v>602</v>
      </c>
      <c r="O59" s="16">
        <v>420</v>
      </c>
      <c r="P59" s="16"/>
      <c r="Q59" s="22"/>
      <c r="T59" s="13">
        <f t="shared" si="60"/>
        <v>2577</v>
      </c>
      <c r="U59" s="13">
        <f t="shared" si="61"/>
        <v>2464</v>
      </c>
      <c r="V59" s="13">
        <f t="shared" si="62"/>
        <v>2492</v>
      </c>
      <c r="W59" s="13">
        <f t="shared" si="63"/>
        <v>2422</v>
      </c>
      <c r="X59" s="13">
        <f t="shared" si="64"/>
        <v>2146</v>
      </c>
      <c r="Y59" s="13">
        <f t="shared" si="65"/>
        <v>2032.8</v>
      </c>
      <c r="Z59" s="13">
        <f t="shared" si="66"/>
        <v>2003.4</v>
      </c>
      <c r="AA59" s="13">
        <f t="shared" si="67"/>
        <v>2198</v>
      </c>
      <c r="AB59" s="13">
        <f t="shared" si="68"/>
        <v>2003.4</v>
      </c>
      <c r="AC59" s="13">
        <f t="shared" si="69"/>
        <v>2003.4</v>
      </c>
      <c r="AD59" s="13">
        <f t="shared" si="70"/>
        <v>2100</v>
      </c>
      <c r="AE59" s="13">
        <f t="shared" si="71"/>
        <v>1918</v>
      </c>
      <c r="AF59" s="13">
        <f t="shared" si="72"/>
        <v>1498</v>
      </c>
      <c r="AG59" s="13">
        <f t="shared" si="73"/>
        <v>1498</v>
      </c>
      <c r="AI59" s="2">
        <f t="shared" si="46"/>
        <v>3583</v>
      </c>
      <c r="AJ59" s="2">
        <f t="shared" si="47"/>
        <v>3425</v>
      </c>
      <c r="AK59" s="2">
        <f t="shared" si="48"/>
        <v>3464</v>
      </c>
      <c r="AL59" s="2">
        <f t="shared" si="49"/>
        <v>3367</v>
      </c>
      <c r="AM59" s="2">
        <f t="shared" si="50"/>
        <v>2983</v>
      </c>
      <c r="AN59" s="2">
        <f t="shared" si="51"/>
        <v>2826</v>
      </c>
      <c r="AO59" s="2">
        <f t="shared" si="52"/>
        <v>2785</v>
      </c>
      <c r="AP59" s="2">
        <f t="shared" si="53"/>
        <v>3056</v>
      </c>
      <c r="AQ59" s="2">
        <f t="shared" si="54"/>
        <v>2785</v>
      </c>
      <c r="AR59" s="2">
        <f t="shared" si="55"/>
        <v>2785</v>
      </c>
      <c r="AS59" s="2">
        <f t="shared" si="56"/>
        <v>2919</v>
      </c>
      <c r="AT59" s="2">
        <f t="shared" si="57"/>
        <v>2667</v>
      </c>
      <c r="AU59" s="2">
        <f t="shared" si="58"/>
        <v>2083</v>
      </c>
      <c r="AV59" s="2">
        <f t="shared" si="59"/>
        <v>2083</v>
      </c>
      <c r="AZ59" s="43">
        <f t="shared" si="18"/>
        <v>0</v>
      </c>
      <c r="BA59" s="43">
        <f t="shared" si="19"/>
        <v>0</v>
      </c>
      <c r="BB59" s="43">
        <f t="shared" si="20"/>
        <v>0</v>
      </c>
      <c r="BC59" s="43">
        <f t="shared" si="21"/>
        <v>0</v>
      </c>
      <c r="BD59" s="43">
        <f t="shared" si="22"/>
        <v>0</v>
      </c>
      <c r="BE59" s="43">
        <f t="shared" si="23"/>
        <v>0</v>
      </c>
      <c r="BF59" s="43">
        <f t="shared" si="24"/>
        <v>0</v>
      </c>
      <c r="BG59" s="43">
        <f t="shared" si="25"/>
        <v>0</v>
      </c>
      <c r="BH59" s="43">
        <f t="shared" si="26"/>
        <v>0</v>
      </c>
      <c r="BI59" s="43">
        <f t="shared" si="27"/>
        <v>0</v>
      </c>
      <c r="BJ59" s="43">
        <f t="shared" si="28"/>
        <v>0</v>
      </c>
      <c r="BK59" s="43">
        <f t="shared" si="29"/>
        <v>0</v>
      </c>
      <c r="BL59" s="43">
        <f t="shared" si="30"/>
        <v>0</v>
      </c>
      <c r="BM59" s="43">
        <f t="shared" si="31"/>
        <v>0</v>
      </c>
    </row>
    <row r="60" spans="1:65" ht="39.950000000000003" customHeight="1" x14ac:dyDescent="0.25">
      <c r="A60" s="36" t="s">
        <v>99</v>
      </c>
      <c r="B60" s="31" t="s">
        <v>100</v>
      </c>
      <c r="C60" s="21">
        <v>1540</v>
      </c>
      <c r="D60" s="15">
        <v>1228</v>
      </c>
      <c r="E60" s="15">
        <v>1163</v>
      </c>
      <c r="F60" s="14">
        <v>1134</v>
      </c>
      <c r="G60" s="14">
        <v>1064</v>
      </c>
      <c r="H60" s="16">
        <v>770</v>
      </c>
      <c r="I60" s="16">
        <v>676.19999999999993</v>
      </c>
      <c r="J60" s="16">
        <v>639.79999999999995</v>
      </c>
      <c r="K60" s="16">
        <v>812</v>
      </c>
      <c r="L60" s="16">
        <v>611.79999999999995</v>
      </c>
      <c r="M60" s="16">
        <v>611.79999999999995</v>
      </c>
      <c r="N60" s="16">
        <v>742</v>
      </c>
      <c r="O60" s="16">
        <v>489.99999999999994</v>
      </c>
      <c r="P60" s="16"/>
      <c r="Q60" s="22"/>
      <c r="T60" s="13">
        <f t="shared" si="60"/>
        <v>2768</v>
      </c>
      <c r="U60" s="13">
        <f t="shared" si="61"/>
        <v>2703</v>
      </c>
      <c r="V60" s="13">
        <f t="shared" si="62"/>
        <v>2674</v>
      </c>
      <c r="W60" s="13">
        <f t="shared" si="63"/>
        <v>2604</v>
      </c>
      <c r="X60" s="13">
        <f t="shared" si="64"/>
        <v>2310</v>
      </c>
      <c r="Y60" s="13">
        <f t="shared" si="65"/>
        <v>2216.1999999999998</v>
      </c>
      <c r="Z60" s="13">
        <f t="shared" si="66"/>
        <v>2179.8000000000002</v>
      </c>
      <c r="AA60" s="13">
        <f t="shared" si="67"/>
        <v>2352</v>
      </c>
      <c r="AB60" s="13">
        <f t="shared" si="68"/>
        <v>2151.8000000000002</v>
      </c>
      <c r="AC60" s="13">
        <f t="shared" si="69"/>
        <v>2151.8000000000002</v>
      </c>
      <c r="AD60" s="13">
        <f t="shared" si="70"/>
        <v>2282</v>
      </c>
      <c r="AE60" s="13">
        <f t="shared" si="71"/>
        <v>2030</v>
      </c>
      <c r="AF60" s="13">
        <f t="shared" si="72"/>
        <v>1540</v>
      </c>
      <c r="AG60" s="13">
        <f t="shared" si="73"/>
        <v>1540</v>
      </c>
      <c r="AI60" s="2">
        <f t="shared" si="46"/>
        <v>3848</v>
      </c>
      <c r="AJ60" s="2">
        <f t="shared" si="47"/>
        <v>3758</v>
      </c>
      <c r="AK60" s="2">
        <f t="shared" si="48"/>
        <v>3717</v>
      </c>
      <c r="AL60" s="2">
        <f t="shared" si="49"/>
        <v>3620</v>
      </c>
      <c r="AM60" s="2">
        <f t="shared" si="50"/>
        <v>3211</v>
      </c>
      <c r="AN60" s="2">
        <f t="shared" si="51"/>
        <v>3081</v>
      </c>
      <c r="AO60" s="2">
        <f t="shared" si="52"/>
        <v>3030</v>
      </c>
      <c r="AP60" s="2">
        <f t="shared" si="53"/>
        <v>3270</v>
      </c>
      <c r="AQ60" s="2">
        <f t="shared" si="54"/>
        <v>2992</v>
      </c>
      <c r="AR60" s="2">
        <f t="shared" si="55"/>
        <v>2992</v>
      </c>
      <c r="AS60" s="2">
        <f t="shared" si="56"/>
        <v>3172</v>
      </c>
      <c r="AT60" s="2">
        <f t="shared" si="57"/>
        <v>2822</v>
      </c>
      <c r="AU60" s="2">
        <f t="shared" si="58"/>
        <v>2141</v>
      </c>
      <c r="AV60" s="2">
        <f t="shared" si="59"/>
        <v>2141</v>
      </c>
      <c r="AZ60" s="43">
        <f t="shared" si="18"/>
        <v>0</v>
      </c>
      <c r="BA60" s="43">
        <f t="shared" si="19"/>
        <v>0</v>
      </c>
      <c r="BB60" s="43">
        <f t="shared" si="20"/>
        <v>0</v>
      </c>
      <c r="BC60" s="43">
        <f t="shared" si="21"/>
        <v>0</v>
      </c>
      <c r="BD60" s="43">
        <f t="shared" si="22"/>
        <v>0</v>
      </c>
      <c r="BE60" s="43">
        <f t="shared" si="23"/>
        <v>0</v>
      </c>
      <c r="BF60" s="43">
        <f t="shared" si="24"/>
        <v>0</v>
      </c>
      <c r="BG60" s="43">
        <f t="shared" si="25"/>
        <v>0</v>
      </c>
      <c r="BH60" s="43">
        <f t="shared" si="26"/>
        <v>0</v>
      </c>
      <c r="BI60" s="43">
        <f t="shared" si="27"/>
        <v>0</v>
      </c>
      <c r="BJ60" s="43">
        <f t="shared" si="28"/>
        <v>0</v>
      </c>
      <c r="BK60" s="43">
        <f t="shared" si="29"/>
        <v>0</v>
      </c>
      <c r="BL60" s="43">
        <f t="shared" si="30"/>
        <v>0</v>
      </c>
      <c r="BM60" s="43">
        <f t="shared" si="31"/>
        <v>0</v>
      </c>
    </row>
    <row r="61" spans="1:65" ht="39.950000000000003" customHeight="1" x14ac:dyDescent="0.25">
      <c r="A61" s="36" t="s">
        <v>101</v>
      </c>
      <c r="B61" s="31" t="s">
        <v>102</v>
      </c>
      <c r="C61" s="21">
        <v>1589</v>
      </c>
      <c r="D61" s="15">
        <v>1382</v>
      </c>
      <c r="E61" s="15">
        <v>1351</v>
      </c>
      <c r="F61" s="14">
        <v>1260</v>
      </c>
      <c r="G61" s="14">
        <v>1218</v>
      </c>
      <c r="H61" s="16">
        <v>910</v>
      </c>
      <c r="I61" s="16">
        <v>819</v>
      </c>
      <c r="J61" s="16">
        <v>770</v>
      </c>
      <c r="K61" s="16">
        <v>924</v>
      </c>
      <c r="L61" s="16">
        <v>718.19999999999993</v>
      </c>
      <c r="M61" s="16">
        <v>718.19999999999993</v>
      </c>
      <c r="N61" s="16">
        <v>882</v>
      </c>
      <c r="O61" s="16">
        <v>560</v>
      </c>
      <c r="P61" s="16"/>
      <c r="Q61" s="22"/>
      <c r="T61" s="13">
        <f t="shared" si="60"/>
        <v>2971</v>
      </c>
      <c r="U61" s="13">
        <f t="shared" si="61"/>
        <v>2940</v>
      </c>
      <c r="V61" s="13">
        <f t="shared" si="62"/>
        <v>2849</v>
      </c>
      <c r="W61" s="13">
        <f t="shared" si="63"/>
        <v>2807</v>
      </c>
      <c r="X61" s="13">
        <f t="shared" si="64"/>
        <v>2499</v>
      </c>
      <c r="Y61" s="13">
        <f t="shared" si="65"/>
        <v>2408</v>
      </c>
      <c r="Z61" s="13">
        <f t="shared" si="66"/>
        <v>2359</v>
      </c>
      <c r="AA61" s="13">
        <f t="shared" si="67"/>
        <v>2513</v>
      </c>
      <c r="AB61" s="13">
        <f t="shared" si="68"/>
        <v>2307.1999999999998</v>
      </c>
      <c r="AC61" s="13">
        <f t="shared" si="69"/>
        <v>2307.1999999999998</v>
      </c>
      <c r="AD61" s="13">
        <f t="shared" si="70"/>
        <v>2471</v>
      </c>
      <c r="AE61" s="13">
        <f t="shared" si="71"/>
        <v>2149</v>
      </c>
      <c r="AF61" s="13">
        <f t="shared" si="72"/>
        <v>1589</v>
      </c>
      <c r="AG61" s="13">
        <f t="shared" si="73"/>
        <v>1589</v>
      </c>
      <c r="AI61" s="2">
        <f t="shared" si="46"/>
        <v>4130</v>
      </c>
      <c r="AJ61" s="2">
        <f t="shared" si="47"/>
        <v>4087</v>
      </c>
      <c r="AK61" s="2">
        <f t="shared" si="48"/>
        <v>3961</v>
      </c>
      <c r="AL61" s="2">
        <f t="shared" si="49"/>
        <v>3902</v>
      </c>
      <c r="AM61" s="2">
        <f t="shared" si="50"/>
        <v>3474</v>
      </c>
      <c r="AN61" s="2">
        <f t="shared" si="51"/>
        <v>3348</v>
      </c>
      <c r="AO61" s="2">
        <f t="shared" si="52"/>
        <v>3280</v>
      </c>
      <c r="AP61" s="2">
        <f t="shared" si="53"/>
        <v>3494</v>
      </c>
      <c r="AQ61" s="2">
        <f t="shared" si="54"/>
        <v>3208</v>
      </c>
      <c r="AR61" s="2">
        <f t="shared" si="55"/>
        <v>3208</v>
      </c>
      <c r="AS61" s="2">
        <f t="shared" si="56"/>
        <v>3435</v>
      </c>
      <c r="AT61" s="2">
        <f t="shared" si="57"/>
        <v>2988</v>
      </c>
      <c r="AU61" s="2">
        <f t="shared" si="58"/>
        <v>2209</v>
      </c>
      <c r="AV61" s="2">
        <f t="shared" si="59"/>
        <v>2209</v>
      </c>
      <c r="AY61" s="46">
        <v>1</v>
      </c>
      <c r="AZ61" s="43">
        <f t="shared" si="18"/>
        <v>4130</v>
      </c>
      <c r="BA61" s="43">
        <f t="shared" si="19"/>
        <v>4087</v>
      </c>
      <c r="BB61" s="43">
        <f t="shared" si="20"/>
        <v>3961</v>
      </c>
      <c r="BC61" s="43">
        <f t="shared" si="21"/>
        <v>3902</v>
      </c>
      <c r="BD61" s="43">
        <f t="shared" si="22"/>
        <v>3474</v>
      </c>
      <c r="BE61" s="43">
        <f t="shared" si="23"/>
        <v>3348</v>
      </c>
      <c r="BF61" s="43">
        <f t="shared" si="24"/>
        <v>3280</v>
      </c>
      <c r="BG61" s="43">
        <f t="shared" si="25"/>
        <v>3494</v>
      </c>
      <c r="BH61" s="43">
        <f t="shared" si="26"/>
        <v>3208</v>
      </c>
      <c r="BI61" s="43">
        <f t="shared" si="27"/>
        <v>3208</v>
      </c>
      <c r="BJ61" s="43">
        <f t="shared" si="28"/>
        <v>3435</v>
      </c>
      <c r="BK61" s="43">
        <f t="shared" si="29"/>
        <v>2988</v>
      </c>
      <c r="BL61" s="43">
        <f t="shared" si="30"/>
        <v>2209</v>
      </c>
      <c r="BM61" s="43">
        <f t="shared" si="31"/>
        <v>2209</v>
      </c>
    </row>
    <row r="62" spans="1:65" ht="39.950000000000003" customHeight="1" x14ac:dyDescent="0.25">
      <c r="A62" s="36" t="s">
        <v>103</v>
      </c>
      <c r="B62" s="31" t="s">
        <v>104</v>
      </c>
      <c r="C62" s="21">
        <v>1089</v>
      </c>
      <c r="D62" s="15">
        <v>388</v>
      </c>
      <c r="E62" s="15">
        <v>356</v>
      </c>
      <c r="F62" s="14">
        <v>364</v>
      </c>
      <c r="G62" s="14">
        <v>350</v>
      </c>
      <c r="H62" s="16">
        <v>238</v>
      </c>
      <c r="I62" s="16">
        <v>201.6</v>
      </c>
      <c r="J62" s="20">
        <v>210</v>
      </c>
      <c r="K62" s="16">
        <v>266</v>
      </c>
      <c r="L62" s="16">
        <v>191.79999999999998</v>
      </c>
      <c r="M62" s="16">
        <v>191.79999999999998</v>
      </c>
      <c r="N62" s="16">
        <v>224</v>
      </c>
      <c r="O62" s="16">
        <v>175</v>
      </c>
      <c r="P62" s="16"/>
      <c r="Q62" s="22"/>
      <c r="T62" s="13">
        <f t="shared" si="60"/>
        <v>1477</v>
      </c>
      <c r="U62" s="13">
        <f t="shared" si="61"/>
        <v>1445</v>
      </c>
      <c r="V62" s="13">
        <f t="shared" si="62"/>
        <v>1453</v>
      </c>
      <c r="W62" s="13">
        <f t="shared" si="63"/>
        <v>1439</v>
      </c>
      <c r="X62" s="13">
        <f t="shared" si="64"/>
        <v>1327</v>
      </c>
      <c r="Y62" s="13">
        <f t="shared" si="65"/>
        <v>1290.5999999999999</v>
      </c>
      <c r="Z62" s="13">
        <f t="shared" si="66"/>
        <v>1299</v>
      </c>
      <c r="AA62" s="13">
        <f t="shared" si="67"/>
        <v>1355</v>
      </c>
      <c r="AB62" s="13">
        <f t="shared" si="68"/>
        <v>1280.8</v>
      </c>
      <c r="AC62" s="13">
        <f t="shared" si="69"/>
        <v>1280.8</v>
      </c>
      <c r="AD62" s="13">
        <f t="shared" si="70"/>
        <v>1313</v>
      </c>
      <c r="AE62" s="13">
        <f t="shared" si="71"/>
        <v>1264</v>
      </c>
      <c r="AF62" s="13">
        <f t="shared" si="72"/>
        <v>1089</v>
      </c>
      <c r="AG62" s="13">
        <f t="shared" si="73"/>
        <v>1089</v>
      </c>
      <c r="AI62" s="2">
        <f t="shared" si="46"/>
        <v>2054</v>
      </c>
      <c r="AJ62" s="2">
        <f t="shared" si="47"/>
        <v>2009</v>
      </c>
      <c r="AK62" s="2">
        <f t="shared" si="48"/>
        <v>2020</v>
      </c>
      <c r="AL62" s="2">
        <f t="shared" si="49"/>
        <v>2001</v>
      </c>
      <c r="AM62" s="2">
        <f t="shared" si="50"/>
        <v>1845</v>
      </c>
      <c r="AN62" s="2">
        <f t="shared" si="51"/>
        <v>1794</v>
      </c>
      <c r="AO62" s="2">
        <f t="shared" si="52"/>
        <v>1806</v>
      </c>
      <c r="AP62" s="2">
        <f t="shared" si="53"/>
        <v>1884</v>
      </c>
      <c r="AQ62" s="2">
        <f t="shared" si="54"/>
        <v>1781</v>
      </c>
      <c r="AR62" s="2">
        <f t="shared" si="55"/>
        <v>1781</v>
      </c>
      <c r="AS62" s="2">
        <f t="shared" si="56"/>
        <v>1826</v>
      </c>
      <c r="AT62" s="2">
        <f t="shared" si="57"/>
        <v>1757</v>
      </c>
      <c r="AU62" s="2">
        <f t="shared" si="58"/>
        <v>1514</v>
      </c>
      <c r="AV62" s="2">
        <f t="shared" si="59"/>
        <v>1514</v>
      </c>
      <c r="AZ62" s="43">
        <f t="shared" si="18"/>
        <v>0</v>
      </c>
      <c r="BA62" s="43">
        <f t="shared" si="19"/>
        <v>0</v>
      </c>
      <c r="BB62" s="43">
        <f t="shared" si="20"/>
        <v>0</v>
      </c>
      <c r="BC62" s="43">
        <f t="shared" si="21"/>
        <v>0</v>
      </c>
      <c r="BD62" s="43">
        <f t="shared" si="22"/>
        <v>0</v>
      </c>
      <c r="BE62" s="43">
        <f t="shared" si="23"/>
        <v>0</v>
      </c>
      <c r="BF62" s="43">
        <f t="shared" si="24"/>
        <v>0</v>
      </c>
      <c r="BG62" s="43">
        <f t="shared" si="25"/>
        <v>0</v>
      </c>
      <c r="BH62" s="43">
        <f t="shared" si="26"/>
        <v>0</v>
      </c>
      <c r="BI62" s="43">
        <f t="shared" si="27"/>
        <v>0</v>
      </c>
      <c r="BJ62" s="43">
        <f t="shared" si="28"/>
        <v>0</v>
      </c>
      <c r="BK62" s="43">
        <f t="shared" si="29"/>
        <v>0</v>
      </c>
      <c r="BL62" s="43">
        <f t="shared" si="30"/>
        <v>0</v>
      </c>
      <c r="BM62" s="43">
        <f t="shared" si="31"/>
        <v>0</v>
      </c>
    </row>
    <row r="63" spans="1:65" ht="39.950000000000003" customHeight="1" thickBot="1" x14ac:dyDescent="0.3">
      <c r="A63" s="38" t="s">
        <v>105</v>
      </c>
      <c r="B63" s="34" t="s">
        <v>106</v>
      </c>
      <c r="C63" s="23">
        <v>1932</v>
      </c>
      <c r="D63" s="24">
        <v>525</v>
      </c>
      <c r="E63" s="24">
        <v>533</v>
      </c>
      <c r="F63" s="25">
        <v>490</v>
      </c>
      <c r="G63" s="25">
        <v>476</v>
      </c>
      <c r="H63" s="25">
        <v>364</v>
      </c>
      <c r="I63" s="25">
        <v>331.79999999999995</v>
      </c>
      <c r="J63" s="25">
        <v>308</v>
      </c>
      <c r="K63" s="25">
        <v>364</v>
      </c>
      <c r="L63" s="25">
        <v>289.79999999999995</v>
      </c>
      <c r="M63" s="25">
        <v>289.79999999999995</v>
      </c>
      <c r="N63" s="25">
        <v>350</v>
      </c>
      <c r="O63" s="25">
        <v>237.99999999999997</v>
      </c>
      <c r="P63" s="25"/>
      <c r="Q63" s="26"/>
      <c r="T63" s="13">
        <f t="shared" si="60"/>
        <v>2457</v>
      </c>
      <c r="U63" s="13">
        <f t="shared" si="61"/>
        <v>2465</v>
      </c>
      <c r="V63" s="13">
        <f t="shared" si="62"/>
        <v>2422</v>
      </c>
      <c r="W63" s="13">
        <f t="shared" si="63"/>
        <v>2408</v>
      </c>
      <c r="X63" s="13">
        <f t="shared" si="64"/>
        <v>2296</v>
      </c>
      <c r="Y63" s="13">
        <f t="shared" si="65"/>
        <v>2263.8000000000002</v>
      </c>
      <c r="Z63" s="13">
        <f t="shared" si="66"/>
        <v>2240</v>
      </c>
      <c r="AA63" s="13">
        <f t="shared" si="67"/>
        <v>2296</v>
      </c>
      <c r="AB63" s="13">
        <f t="shared" si="68"/>
        <v>2221.8000000000002</v>
      </c>
      <c r="AC63" s="13">
        <f t="shared" si="69"/>
        <v>2221.8000000000002</v>
      </c>
      <c r="AD63" s="13">
        <f t="shared" si="70"/>
        <v>2282</v>
      </c>
      <c r="AE63" s="13">
        <f t="shared" si="71"/>
        <v>2170</v>
      </c>
      <c r="AF63" s="13">
        <f t="shared" si="72"/>
        <v>1932</v>
      </c>
      <c r="AG63" s="13">
        <f t="shared" si="73"/>
        <v>1932</v>
      </c>
      <c r="AI63" s="2">
        <f t="shared" si="46"/>
        <v>3416</v>
      </c>
      <c r="AJ63" s="2">
        <f t="shared" si="47"/>
        <v>3427</v>
      </c>
      <c r="AK63" s="2">
        <f t="shared" si="48"/>
        <v>3367</v>
      </c>
      <c r="AL63" s="2">
        <f t="shared" si="49"/>
        <v>3348</v>
      </c>
      <c r="AM63" s="2">
        <f t="shared" si="50"/>
        <v>3192</v>
      </c>
      <c r="AN63" s="2">
        <f t="shared" si="51"/>
        <v>3147</v>
      </c>
      <c r="AO63" s="2">
        <f t="shared" si="52"/>
        <v>3114</v>
      </c>
      <c r="AP63" s="2">
        <f t="shared" si="53"/>
        <v>3192</v>
      </c>
      <c r="AQ63" s="2">
        <f t="shared" si="54"/>
        <v>3089</v>
      </c>
      <c r="AR63" s="2">
        <f t="shared" si="55"/>
        <v>3089</v>
      </c>
      <c r="AS63" s="2">
        <f t="shared" si="56"/>
        <v>3172</v>
      </c>
      <c r="AT63" s="2">
        <f t="shared" si="57"/>
        <v>3017</v>
      </c>
      <c r="AU63" s="2">
        <f t="shared" si="58"/>
        <v>2686</v>
      </c>
      <c r="AV63" s="2">
        <f t="shared" si="59"/>
        <v>2686</v>
      </c>
      <c r="AZ63" s="43">
        <f t="shared" si="18"/>
        <v>0</v>
      </c>
      <c r="BA63" s="43">
        <f t="shared" si="19"/>
        <v>0</v>
      </c>
      <c r="BB63" s="43">
        <f t="shared" si="20"/>
        <v>0</v>
      </c>
      <c r="BC63" s="43">
        <f t="shared" si="21"/>
        <v>0</v>
      </c>
      <c r="BD63" s="43">
        <f t="shared" si="22"/>
        <v>0</v>
      </c>
      <c r="BE63" s="43">
        <f t="shared" si="23"/>
        <v>0</v>
      </c>
      <c r="BF63" s="43">
        <f t="shared" si="24"/>
        <v>0</v>
      </c>
      <c r="BG63" s="43">
        <f t="shared" si="25"/>
        <v>0</v>
      </c>
      <c r="BH63" s="43">
        <f t="shared" si="26"/>
        <v>0</v>
      </c>
      <c r="BI63" s="43">
        <f t="shared" si="27"/>
        <v>0</v>
      </c>
      <c r="BJ63" s="43">
        <f t="shared" si="28"/>
        <v>0</v>
      </c>
      <c r="BK63" s="43">
        <f t="shared" si="29"/>
        <v>0</v>
      </c>
      <c r="BL63" s="43">
        <f t="shared" si="30"/>
        <v>0</v>
      </c>
      <c r="BM63" s="43">
        <f t="shared" si="31"/>
        <v>0</v>
      </c>
    </row>
    <row r="64" spans="1:65" ht="39.950000000000003" customHeight="1" thickBot="1" x14ac:dyDescent="0.3">
      <c r="A64" s="39" t="s">
        <v>108</v>
      </c>
      <c r="B64" s="29" t="s">
        <v>126</v>
      </c>
      <c r="C64" s="9">
        <v>560</v>
      </c>
      <c r="D64" s="10"/>
      <c r="E64" s="10"/>
      <c r="F64" s="9"/>
      <c r="G64" s="9"/>
      <c r="H64" s="11"/>
      <c r="I64" s="11"/>
      <c r="J64" s="11"/>
      <c r="K64" s="11"/>
      <c r="L64" s="11"/>
      <c r="M64" s="11"/>
      <c r="N64" s="11"/>
      <c r="O64" s="11"/>
      <c r="P64" s="11"/>
      <c r="Q64" s="12"/>
      <c r="T64" s="13">
        <f t="shared" si="60"/>
        <v>560</v>
      </c>
      <c r="U64" s="13">
        <f t="shared" si="61"/>
        <v>560</v>
      </c>
      <c r="V64" s="13">
        <f t="shared" si="62"/>
        <v>560</v>
      </c>
      <c r="W64" s="13">
        <f t="shared" si="63"/>
        <v>560</v>
      </c>
      <c r="X64" s="13">
        <f t="shared" si="64"/>
        <v>560</v>
      </c>
      <c r="Y64" s="13">
        <f t="shared" si="65"/>
        <v>560</v>
      </c>
      <c r="Z64" s="13">
        <f t="shared" si="66"/>
        <v>560</v>
      </c>
      <c r="AA64" s="13">
        <f t="shared" si="67"/>
        <v>560</v>
      </c>
      <c r="AB64" s="13">
        <f t="shared" si="68"/>
        <v>560</v>
      </c>
      <c r="AC64" s="13">
        <f t="shared" si="69"/>
        <v>560</v>
      </c>
      <c r="AD64" s="13">
        <f t="shared" si="70"/>
        <v>560</v>
      </c>
      <c r="AE64" s="13">
        <f t="shared" si="71"/>
        <v>560</v>
      </c>
      <c r="AF64" s="13">
        <f t="shared" si="72"/>
        <v>560</v>
      </c>
      <c r="AG64" s="13">
        <f t="shared" si="73"/>
        <v>560</v>
      </c>
      <c r="AI64" s="2">
        <f t="shared" ref="AI64" si="74">ROUNDUP(T64*$AI$1,0)</f>
        <v>779</v>
      </c>
      <c r="AJ64" s="2">
        <f t="shared" ref="AJ64" si="75">ROUNDUP(U64*$AI$1,0)</f>
        <v>779</v>
      </c>
      <c r="AK64" s="2">
        <f t="shared" ref="AK64" si="76">ROUNDUP(V64*$AI$1,0)</f>
        <v>779</v>
      </c>
      <c r="AL64" s="2">
        <f t="shared" ref="AL64" si="77">ROUNDUP(W64*$AI$1,0)</f>
        <v>779</v>
      </c>
      <c r="AM64" s="2">
        <f t="shared" ref="AM64" si="78">ROUNDUP(X64*$AI$1,0)</f>
        <v>779</v>
      </c>
      <c r="AN64" s="2">
        <f t="shared" ref="AN64" si="79">ROUNDUP(Y64*$AI$1,0)</f>
        <v>779</v>
      </c>
      <c r="AO64" s="2">
        <f t="shared" ref="AO64" si="80">ROUNDUP(Z64*$AI$1,0)</f>
        <v>779</v>
      </c>
      <c r="AP64" s="2">
        <f t="shared" ref="AP64" si="81">ROUNDUP(AA64*$AI$1,0)</f>
        <v>779</v>
      </c>
      <c r="AQ64" s="2">
        <f t="shared" ref="AQ64" si="82">ROUNDUP(AB64*$AI$1,0)</f>
        <v>779</v>
      </c>
      <c r="AR64" s="2">
        <f t="shared" ref="AR64" si="83">ROUNDUP(AC64*$AI$1,0)</f>
        <v>779</v>
      </c>
      <c r="AS64" s="2">
        <f t="shared" ref="AS64" si="84">ROUNDUP(AD64*$AI$1,0)</f>
        <v>779</v>
      </c>
      <c r="AT64" s="2">
        <f t="shared" ref="AT64" si="85">ROUNDUP(AE64*$AI$1,0)</f>
        <v>779</v>
      </c>
      <c r="AU64" s="2">
        <f t="shared" ref="AU64" si="86">ROUNDUP(AF64*$AI$1,0)</f>
        <v>779</v>
      </c>
      <c r="AV64" s="2">
        <f t="shared" ref="AV64" si="87">ROUNDUP(AG64*$AI$1,0)</f>
        <v>779</v>
      </c>
      <c r="AZ64" s="43">
        <f t="shared" si="18"/>
        <v>0</v>
      </c>
      <c r="BA64" s="43">
        <f t="shared" si="19"/>
        <v>0</v>
      </c>
      <c r="BB64" s="43">
        <f t="shared" si="20"/>
        <v>0</v>
      </c>
      <c r="BC64" s="43">
        <f t="shared" si="21"/>
        <v>0</v>
      </c>
      <c r="BD64" s="43">
        <f t="shared" si="22"/>
        <v>0</v>
      </c>
      <c r="BE64" s="43">
        <f t="shared" si="23"/>
        <v>0</v>
      </c>
      <c r="BF64" s="43">
        <f t="shared" si="24"/>
        <v>0</v>
      </c>
      <c r="BG64" s="43">
        <f t="shared" si="25"/>
        <v>0</v>
      </c>
      <c r="BH64" s="43">
        <f t="shared" si="26"/>
        <v>0</v>
      </c>
      <c r="BI64" s="43">
        <f t="shared" si="27"/>
        <v>0</v>
      </c>
      <c r="BJ64" s="43">
        <f t="shared" si="28"/>
        <v>0</v>
      </c>
      <c r="BK64" s="43">
        <f t="shared" si="29"/>
        <v>0</v>
      </c>
      <c r="BL64" s="43">
        <f t="shared" si="30"/>
        <v>0</v>
      </c>
      <c r="BM64" s="43">
        <f t="shared" si="31"/>
        <v>0</v>
      </c>
    </row>
    <row r="65" spans="1:65" ht="39.950000000000003" customHeight="1" thickBot="1" x14ac:dyDescent="0.3">
      <c r="A65" s="40" t="s">
        <v>109</v>
      </c>
      <c r="B65" s="30" t="s">
        <v>127</v>
      </c>
      <c r="C65" s="14">
        <v>686</v>
      </c>
      <c r="D65" s="15">
        <v>833</v>
      </c>
      <c r="E65" s="15">
        <v>910</v>
      </c>
      <c r="F65" s="14">
        <v>756</v>
      </c>
      <c r="G65" s="14">
        <v>756</v>
      </c>
      <c r="H65" s="16">
        <v>630</v>
      </c>
      <c r="I65" s="16">
        <v>644</v>
      </c>
      <c r="J65" s="16">
        <v>575.4</v>
      </c>
      <c r="K65" s="16">
        <v>588</v>
      </c>
      <c r="L65" s="16">
        <v>503.99999999999994</v>
      </c>
      <c r="M65" s="16">
        <v>625.79999999999995</v>
      </c>
      <c r="N65" s="11"/>
      <c r="O65" s="16"/>
      <c r="P65" s="16"/>
      <c r="Q65" s="17"/>
      <c r="T65" s="13">
        <f t="shared" si="60"/>
        <v>1519</v>
      </c>
      <c r="U65" s="13">
        <f t="shared" si="61"/>
        <v>1596</v>
      </c>
      <c r="V65" s="13">
        <f t="shared" si="62"/>
        <v>1442</v>
      </c>
      <c r="W65" s="13">
        <f t="shared" si="63"/>
        <v>1442</v>
      </c>
      <c r="X65" s="13">
        <f t="shared" si="64"/>
        <v>1316</v>
      </c>
      <c r="Y65" s="13">
        <f t="shared" si="65"/>
        <v>1330</v>
      </c>
      <c r="Z65" s="13">
        <f t="shared" si="66"/>
        <v>1261.4000000000001</v>
      </c>
      <c r="AA65" s="13">
        <f t="shared" si="67"/>
        <v>1274</v>
      </c>
      <c r="AB65" s="13">
        <f t="shared" si="68"/>
        <v>1190</v>
      </c>
      <c r="AC65" s="13">
        <f t="shared" si="69"/>
        <v>1311.8</v>
      </c>
      <c r="AD65" s="13">
        <f t="shared" si="70"/>
        <v>686</v>
      </c>
      <c r="AE65" s="13">
        <f t="shared" si="71"/>
        <v>686</v>
      </c>
      <c r="AF65" s="13">
        <f t="shared" si="72"/>
        <v>686</v>
      </c>
      <c r="AG65" s="13">
        <f t="shared" si="73"/>
        <v>686</v>
      </c>
      <c r="AI65" s="2">
        <f t="shared" ref="AI65:AI85" si="88">ROUNDUP(T65*$AI$1,0)</f>
        <v>2112</v>
      </c>
      <c r="AJ65" s="2">
        <f t="shared" ref="AJ65:AJ85" si="89">ROUNDUP(U65*$AI$1,0)</f>
        <v>2219</v>
      </c>
      <c r="AK65" s="2">
        <f t="shared" ref="AK65:AK85" si="90">ROUNDUP(V65*$AI$1,0)</f>
        <v>2005</v>
      </c>
      <c r="AL65" s="2">
        <f t="shared" ref="AL65:AL85" si="91">ROUNDUP(W65*$AI$1,0)</f>
        <v>2005</v>
      </c>
      <c r="AM65" s="2">
        <f t="shared" ref="AM65:AM85" si="92">ROUNDUP(X65*$AI$1,0)</f>
        <v>1830</v>
      </c>
      <c r="AN65" s="2">
        <f t="shared" ref="AN65:AN85" si="93">ROUNDUP(Y65*$AI$1,0)</f>
        <v>1849</v>
      </c>
      <c r="AO65" s="2">
        <f t="shared" ref="AO65:AO85" si="94">ROUNDUP(Z65*$AI$1,0)</f>
        <v>1754</v>
      </c>
      <c r="AP65" s="2">
        <f t="shared" ref="AP65:AP85" si="95">ROUNDUP(AA65*$AI$1,0)</f>
        <v>1771</v>
      </c>
      <c r="AQ65" s="2">
        <f t="shared" ref="AQ65:AQ85" si="96">ROUNDUP(AB65*$AI$1,0)</f>
        <v>1655</v>
      </c>
      <c r="AR65" s="2">
        <f t="shared" ref="AR65:AR85" si="97">ROUNDUP(AC65*$AI$1,0)</f>
        <v>1824</v>
      </c>
      <c r="AS65" s="2">
        <f t="shared" ref="AS65:AS85" si="98">ROUNDUP(AD65*$AI$1,0)</f>
        <v>954</v>
      </c>
      <c r="AT65" s="2">
        <f t="shared" ref="AT65:AT85" si="99">ROUNDUP(AE65*$AI$1,0)</f>
        <v>954</v>
      </c>
      <c r="AU65" s="2">
        <f t="shared" ref="AU65:AU85" si="100">ROUNDUP(AF65*$AI$1,0)</f>
        <v>954</v>
      </c>
      <c r="AV65" s="2">
        <f t="shared" ref="AV65:AV85" si="101">ROUNDUP(AG65*$AI$1,0)</f>
        <v>954</v>
      </c>
      <c r="AZ65" s="43">
        <f t="shared" si="18"/>
        <v>0</v>
      </c>
      <c r="BA65" s="43">
        <f t="shared" si="19"/>
        <v>0</v>
      </c>
      <c r="BB65" s="43">
        <f t="shared" si="20"/>
        <v>0</v>
      </c>
      <c r="BC65" s="43">
        <f t="shared" si="21"/>
        <v>0</v>
      </c>
      <c r="BD65" s="43">
        <f t="shared" si="22"/>
        <v>0</v>
      </c>
      <c r="BE65" s="43">
        <f t="shared" si="23"/>
        <v>0</v>
      </c>
      <c r="BF65" s="43">
        <f t="shared" si="24"/>
        <v>0</v>
      </c>
      <c r="BG65" s="43">
        <f t="shared" si="25"/>
        <v>0</v>
      </c>
      <c r="BH65" s="43">
        <f t="shared" si="26"/>
        <v>0</v>
      </c>
      <c r="BI65" s="43">
        <f t="shared" si="27"/>
        <v>0</v>
      </c>
      <c r="BJ65" s="43">
        <f t="shared" si="28"/>
        <v>0</v>
      </c>
      <c r="BK65" s="43">
        <f t="shared" si="29"/>
        <v>0</v>
      </c>
      <c r="BL65" s="43">
        <f t="shared" si="30"/>
        <v>0</v>
      </c>
      <c r="BM65" s="43">
        <f t="shared" si="31"/>
        <v>0</v>
      </c>
    </row>
    <row r="66" spans="1:65" ht="39.950000000000003" customHeight="1" thickBot="1" x14ac:dyDescent="0.3">
      <c r="A66" s="40" t="s">
        <v>110</v>
      </c>
      <c r="B66" s="30" t="s">
        <v>128</v>
      </c>
      <c r="C66" s="14">
        <v>728</v>
      </c>
      <c r="D66" s="15">
        <v>1008</v>
      </c>
      <c r="E66" s="15">
        <v>1141</v>
      </c>
      <c r="F66" s="14">
        <v>910</v>
      </c>
      <c r="G66" s="14">
        <v>931</v>
      </c>
      <c r="H66" s="16">
        <v>784</v>
      </c>
      <c r="I66" s="16">
        <v>792.4</v>
      </c>
      <c r="J66" s="16">
        <v>728</v>
      </c>
      <c r="K66" s="16">
        <v>728</v>
      </c>
      <c r="L66" s="16">
        <v>628.59999999999991</v>
      </c>
      <c r="M66" s="16">
        <v>793.8</v>
      </c>
      <c r="N66" s="11"/>
      <c r="O66" s="16"/>
      <c r="P66" s="16"/>
      <c r="Q66" s="17"/>
      <c r="T66" s="13">
        <f t="shared" si="60"/>
        <v>1736</v>
      </c>
      <c r="U66" s="13">
        <f t="shared" si="61"/>
        <v>1869</v>
      </c>
      <c r="V66" s="13">
        <f t="shared" si="62"/>
        <v>1638</v>
      </c>
      <c r="W66" s="13">
        <f t="shared" si="63"/>
        <v>1659</v>
      </c>
      <c r="X66" s="13">
        <f t="shared" si="64"/>
        <v>1512</v>
      </c>
      <c r="Y66" s="13">
        <f t="shared" si="65"/>
        <v>1520.4</v>
      </c>
      <c r="Z66" s="13">
        <f t="shared" si="66"/>
        <v>1456</v>
      </c>
      <c r="AA66" s="13">
        <f t="shared" si="67"/>
        <v>1456</v>
      </c>
      <c r="AB66" s="13">
        <f t="shared" si="68"/>
        <v>1356.6</v>
      </c>
      <c r="AC66" s="13">
        <f t="shared" si="69"/>
        <v>1521.8</v>
      </c>
      <c r="AD66" s="13">
        <f t="shared" si="70"/>
        <v>728</v>
      </c>
      <c r="AE66" s="13">
        <f t="shared" si="71"/>
        <v>728</v>
      </c>
      <c r="AF66" s="13">
        <f t="shared" si="72"/>
        <v>728</v>
      </c>
      <c r="AG66" s="13">
        <f t="shared" si="73"/>
        <v>728</v>
      </c>
      <c r="AI66" s="2">
        <f t="shared" si="88"/>
        <v>2414</v>
      </c>
      <c r="AJ66" s="2">
        <f t="shared" si="89"/>
        <v>2598</v>
      </c>
      <c r="AK66" s="2">
        <f t="shared" si="90"/>
        <v>2277</v>
      </c>
      <c r="AL66" s="2">
        <f t="shared" si="91"/>
        <v>2307</v>
      </c>
      <c r="AM66" s="2">
        <f t="shared" si="92"/>
        <v>2102</v>
      </c>
      <c r="AN66" s="2">
        <f t="shared" si="93"/>
        <v>2114</v>
      </c>
      <c r="AO66" s="2">
        <f t="shared" si="94"/>
        <v>2024</v>
      </c>
      <c r="AP66" s="2">
        <f t="shared" si="95"/>
        <v>2024</v>
      </c>
      <c r="AQ66" s="2">
        <f t="shared" si="96"/>
        <v>1886</v>
      </c>
      <c r="AR66" s="2">
        <f t="shared" si="97"/>
        <v>2116</v>
      </c>
      <c r="AS66" s="2">
        <f t="shared" si="98"/>
        <v>1012</v>
      </c>
      <c r="AT66" s="2">
        <f t="shared" si="99"/>
        <v>1012</v>
      </c>
      <c r="AU66" s="2">
        <f t="shared" si="100"/>
        <v>1012</v>
      </c>
      <c r="AV66" s="2">
        <f t="shared" si="101"/>
        <v>1012</v>
      </c>
      <c r="AZ66" s="43">
        <f t="shared" si="18"/>
        <v>0</v>
      </c>
      <c r="BA66" s="43">
        <f t="shared" si="19"/>
        <v>0</v>
      </c>
      <c r="BB66" s="43">
        <f t="shared" si="20"/>
        <v>0</v>
      </c>
      <c r="BC66" s="43">
        <f t="shared" si="21"/>
        <v>0</v>
      </c>
      <c r="BD66" s="43">
        <f t="shared" si="22"/>
        <v>0</v>
      </c>
      <c r="BE66" s="43">
        <f t="shared" si="23"/>
        <v>0</v>
      </c>
      <c r="BF66" s="43">
        <f t="shared" si="24"/>
        <v>0</v>
      </c>
      <c r="BG66" s="43">
        <f t="shared" si="25"/>
        <v>0</v>
      </c>
      <c r="BH66" s="43">
        <f t="shared" si="26"/>
        <v>0</v>
      </c>
      <c r="BI66" s="43">
        <f t="shared" si="27"/>
        <v>0</v>
      </c>
      <c r="BJ66" s="43">
        <f t="shared" si="28"/>
        <v>0</v>
      </c>
      <c r="BK66" s="43">
        <f t="shared" si="29"/>
        <v>0</v>
      </c>
      <c r="BL66" s="43">
        <f t="shared" si="30"/>
        <v>0</v>
      </c>
      <c r="BM66" s="43">
        <f t="shared" si="31"/>
        <v>0</v>
      </c>
    </row>
    <row r="67" spans="1:65" ht="39.950000000000003" customHeight="1" thickBot="1" x14ac:dyDescent="0.3">
      <c r="A67" s="40" t="s">
        <v>111</v>
      </c>
      <c r="B67" s="30" t="s">
        <v>129</v>
      </c>
      <c r="C67" s="14">
        <v>742</v>
      </c>
      <c r="D67" s="15">
        <v>1121</v>
      </c>
      <c r="E67" s="15">
        <v>1274</v>
      </c>
      <c r="F67" s="14">
        <v>1008</v>
      </c>
      <c r="G67" s="14">
        <v>1029</v>
      </c>
      <c r="H67" s="16">
        <v>868</v>
      </c>
      <c r="I67" s="16">
        <v>887.59999999999991</v>
      </c>
      <c r="J67" s="16">
        <v>812</v>
      </c>
      <c r="K67" s="16">
        <v>812</v>
      </c>
      <c r="L67" s="16">
        <v>698.59999999999991</v>
      </c>
      <c r="M67" s="16">
        <v>882</v>
      </c>
      <c r="N67" s="11"/>
      <c r="O67" s="16"/>
      <c r="P67" s="16"/>
      <c r="Q67" s="17"/>
      <c r="T67" s="13">
        <f t="shared" si="60"/>
        <v>1863</v>
      </c>
      <c r="U67" s="13">
        <f t="shared" si="61"/>
        <v>2016</v>
      </c>
      <c r="V67" s="13">
        <f t="shared" si="62"/>
        <v>1750</v>
      </c>
      <c r="W67" s="13">
        <f t="shared" si="63"/>
        <v>1771</v>
      </c>
      <c r="X67" s="13">
        <f t="shared" si="64"/>
        <v>1610</v>
      </c>
      <c r="Y67" s="13">
        <f t="shared" si="65"/>
        <v>1629.6</v>
      </c>
      <c r="Z67" s="13">
        <f t="shared" si="66"/>
        <v>1554</v>
      </c>
      <c r="AA67" s="13">
        <f t="shared" si="67"/>
        <v>1554</v>
      </c>
      <c r="AB67" s="13">
        <f t="shared" si="68"/>
        <v>1440.6</v>
      </c>
      <c r="AC67" s="13">
        <f t="shared" si="69"/>
        <v>1624</v>
      </c>
      <c r="AD67" s="13">
        <f t="shared" si="70"/>
        <v>742</v>
      </c>
      <c r="AE67" s="13">
        <f t="shared" si="71"/>
        <v>742</v>
      </c>
      <c r="AF67" s="13">
        <f t="shared" si="72"/>
        <v>742</v>
      </c>
      <c r="AG67" s="13">
        <f t="shared" si="73"/>
        <v>742</v>
      </c>
      <c r="AI67" s="2">
        <f t="shared" si="88"/>
        <v>2590</v>
      </c>
      <c r="AJ67" s="2">
        <f t="shared" si="89"/>
        <v>2803</v>
      </c>
      <c r="AK67" s="2">
        <f t="shared" si="90"/>
        <v>2433</v>
      </c>
      <c r="AL67" s="2">
        <f t="shared" si="91"/>
        <v>2462</v>
      </c>
      <c r="AM67" s="2">
        <f t="shared" si="92"/>
        <v>2238</v>
      </c>
      <c r="AN67" s="2">
        <f t="shared" si="93"/>
        <v>2266</v>
      </c>
      <c r="AO67" s="2">
        <f t="shared" si="94"/>
        <v>2161</v>
      </c>
      <c r="AP67" s="2">
        <f t="shared" si="95"/>
        <v>2161</v>
      </c>
      <c r="AQ67" s="2">
        <f t="shared" si="96"/>
        <v>2003</v>
      </c>
      <c r="AR67" s="2">
        <f t="shared" si="97"/>
        <v>2258</v>
      </c>
      <c r="AS67" s="2">
        <f t="shared" si="98"/>
        <v>1032</v>
      </c>
      <c r="AT67" s="2">
        <f t="shared" si="99"/>
        <v>1032</v>
      </c>
      <c r="AU67" s="2">
        <f t="shared" si="100"/>
        <v>1032</v>
      </c>
      <c r="AV67" s="2">
        <f t="shared" si="101"/>
        <v>1032</v>
      </c>
      <c r="AZ67" s="43">
        <f t="shared" si="18"/>
        <v>0</v>
      </c>
      <c r="BA67" s="43">
        <f t="shared" si="19"/>
        <v>0</v>
      </c>
      <c r="BB67" s="43">
        <f t="shared" si="20"/>
        <v>0</v>
      </c>
      <c r="BC67" s="43">
        <f t="shared" si="21"/>
        <v>0</v>
      </c>
      <c r="BD67" s="43">
        <f t="shared" si="22"/>
        <v>0</v>
      </c>
      <c r="BE67" s="43">
        <f t="shared" si="23"/>
        <v>0</v>
      </c>
      <c r="BF67" s="43">
        <f t="shared" si="24"/>
        <v>0</v>
      </c>
      <c r="BG67" s="43">
        <f t="shared" si="25"/>
        <v>0</v>
      </c>
      <c r="BH67" s="43">
        <f t="shared" si="26"/>
        <v>0</v>
      </c>
      <c r="BI67" s="43">
        <f t="shared" si="27"/>
        <v>0</v>
      </c>
      <c r="BJ67" s="43">
        <f t="shared" si="28"/>
        <v>0</v>
      </c>
      <c r="BK67" s="43">
        <f t="shared" si="29"/>
        <v>0</v>
      </c>
      <c r="BL67" s="43">
        <f t="shared" si="30"/>
        <v>0</v>
      </c>
      <c r="BM67" s="43">
        <f t="shared" si="31"/>
        <v>0</v>
      </c>
    </row>
    <row r="68" spans="1:65" ht="39.950000000000003" customHeight="1" thickBot="1" x14ac:dyDescent="0.3">
      <c r="A68" s="40" t="s">
        <v>112</v>
      </c>
      <c r="B68" s="30" t="s">
        <v>130</v>
      </c>
      <c r="C68" s="14">
        <v>777</v>
      </c>
      <c r="D68" s="15">
        <v>1210</v>
      </c>
      <c r="E68" s="15">
        <v>1386</v>
      </c>
      <c r="F68" s="14">
        <v>1078</v>
      </c>
      <c r="G68" s="14">
        <v>1120</v>
      </c>
      <c r="H68" s="16">
        <v>952</v>
      </c>
      <c r="I68" s="16">
        <v>982.8</v>
      </c>
      <c r="J68" s="16">
        <v>902.99999999999989</v>
      </c>
      <c r="K68" s="16">
        <v>868</v>
      </c>
      <c r="L68" s="16">
        <v>768.59999999999991</v>
      </c>
      <c r="M68" s="16">
        <v>975.8</v>
      </c>
      <c r="N68" s="11"/>
      <c r="O68" s="16"/>
      <c r="P68" s="16"/>
      <c r="Q68" s="17"/>
      <c r="T68" s="13">
        <f t="shared" si="60"/>
        <v>1987</v>
      </c>
      <c r="U68" s="13">
        <f t="shared" si="61"/>
        <v>2163</v>
      </c>
      <c r="V68" s="13">
        <f t="shared" si="62"/>
        <v>1855</v>
      </c>
      <c r="W68" s="13">
        <f t="shared" si="63"/>
        <v>1897</v>
      </c>
      <c r="X68" s="13">
        <f t="shared" si="64"/>
        <v>1729</v>
      </c>
      <c r="Y68" s="13">
        <f t="shared" si="65"/>
        <v>1759.8</v>
      </c>
      <c r="Z68" s="13">
        <f t="shared" si="66"/>
        <v>1680</v>
      </c>
      <c r="AA68" s="13">
        <f t="shared" si="67"/>
        <v>1645</v>
      </c>
      <c r="AB68" s="13">
        <f t="shared" si="68"/>
        <v>1545.6</v>
      </c>
      <c r="AC68" s="13">
        <f t="shared" si="69"/>
        <v>1752.8</v>
      </c>
      <c r="AD68" s="13">
        <f t="shared" si="70"/>
        <v>777</v>
      </c>
      <c r="AE68" s="13">
        <f t="shared" si="71"/>
        <v>777</v>
      </c>
      <c r="AF68" s="13">
        <f t="shared" si="72"/>
        <v>777</v>
      </c>
      <c r="AG68" s="13">
        <f t="shared" si="73"/>
        <v>777</v>
      </c>
      <c r="AI68" s="2">
        <f t="shared" si="88"/>
        <v>2762</v>
      </c>
      <c r="AJ68" s="2">
        <f t="shared" si="89"/>
        <v>3007</v>
      </c>
      <c r="AK68" s="2">
        <f t="shared" si="90"/>
        <v>2579</v>
      </c>
      <c r="AL68" s="2">
        <f t="shared" si="91"/>
        <v>2637</v>
      </c>
      <c r="AM68" s="2">
        <f t="shared" si="92"/>
        <v>2404</v>
      </c>
      <c r="AN68" s="2">
        <f t="shared" si="93"/>
        <v>2447</v>
      </c>
      <c r="AO68" s="2">
        <f t="shared" si="94"/>
        <v>2336</v>
      </c>
      <c r="AP68" s="2">
        <f t="shared" si="95"/>
        <v>2287</v>
      </c>
      <c r="AQ68" s="2">
        <f t="shared" si="96"/>
        <v>2149</v>
      </c>
      <c r="AR68" s="2">
        <f t="shared" si="97"/>
        <v>2437</v>
      </c>
      <c r="AS68" s="2">
        <f t="shared" si="98"/>
        <v>1081</v>
      </c>
      <c r="AT68" s="2">
        <f t="shared" si="99"/>
        <v>1081</v>
      </c>
      <c r="AU68" s="2">
        <f t="shared" si="100"/>
        <v>1081</v>
      </c>
      <c r="AV68" s="2">
        <f t="shared" si="101"/>
        <v>1081</v>
      </c>
      <c r="AZ68" s="43">
        <f t="shared" si="18"/>
        <v>0</v>
      </c>
      <c r="BA68" s="43">
        <f t="shared" si="19"/>
        <v>0</v>
      </c>
      <c r="BB68" s="43">
        <f t="shared" si="20"/>
        <v>0</v>
      </c>
      <c r="BC68" s="43">
        <f t="shared" si="21"/>
        <v>0</v>
      </c>
      <c r="BD68" s="43">
        <f t="shared" si="22"/>
        <v>0</v>
      </c>
      <c r="BE68" s="43">
        <f t="shared" si="23"/>
        <v>0</v>
      </c>
      <c r="BF68" s="43">
        <f t="shared" si="24"/>
        <v>0</v>
      </c>
      <c r="BG68" s="43">
        <f t="shared" si="25"/>
        <v>0</v>
      </c>
      <c r="BH68" s="43">
        <f t="shared" si="26"/>
        <v>0</v>
      </c>
      <c r="BI68" s="43">
        <f t="shared" si="27"/>
        <v>0</v>
      </c>
      <c r="BJ68" s="43">
        <f t="shared" si="28"/>
        <v>0</v>
      </c>
      <c r="BK68" s="43">
        <f t="shared" si="29"/>
        <v>0</v>
      </c>
      <c r="BL68" s="43">
        <f t="shared" si="30"/>
        <v>0</v>
      </c>
      <c r="BM68" s="43">
        <f t="shared" si="31"/>
        <v>0</v>
      </c>
    </row>
    <row r="69" spans="1:65" ht="39.950000000000003" customHeight="1" thickBot="1" x14ac:dyDescent="0.3">
      <c r="A69" s="41" t="s">
        <v>113</v>
      </c>
      <c r="B69" s="31" t="s">
        <v>131</v>
      </c>
      <c r="C69" s="14">
        <v>924</v>
      </c>
      <c r="D69" s="15">
        <v>1561</v>
      </c>
      <c r="E69" s="15">
        <v>1715</v>
      </c>
      <c r="F69" s="14">
        <v>1414</v>
      </c>
      <c r="G69" s="14">
        <v>1428</v>
      </c>
      <c r="H69" s="16">
        <v>1155</v>
      </c>
      <c r="I69" s="20">
        <v>1092</v>
      </c>
      <c r="J69" s="16">
        <v>1071</v>
      </c>
      <c r="K69" s="16">
        <v>1092</v>
      </c>
      <c r="L69" s="16">
        <v>930.99999999999989</v>
      </c>
      <c r="M69" s="16">
        <v>1176</v>
      </c>
      <c r="N69" s="11"/>
      <c r="O69" s="16"/>
      <c r="P69" s="16"/>
      <c r="Q69" s="17"/>
      <c r="T69" s="13">
        <f t="shared" si="60"/>
        <v>2485</v>
      </c>
      <c r="U69" s="13">
        <f t="shared" si="61"/>
        <v>2639</v>
      </c>
      <c r="V69" s="13">
        <f t="shared" si="62"/>
        <v>2338</v>
      </c>
      <c r="W69" s="13">
        <f t="shared" si="63"/>
        <v>2352</v>
      </c>
      <c r="X69" s="13">
        <f t="shared" si="64"/>
        <v>2079</v>
      </c>
      <c r="Y69" s="13">
        <f t="shared" si="65"/>
        <v>2016</v>
      </c>
      <c r="Z69" s="13">
        <f t="shared" si="66"/>
        <v>1995</v>
      </c>
      <c r="AA69" s="13">
        <f t="shared" si="67"/>
        <v>2016</v>
      </c>
      <c r="AB69" s="13">
        <f t="shared" si="68"/>
        <v>1855</v>
      </c>
      <c r="AC69" s="13">
        <f t="shared" si="69"/>
        <v>2100</v>
      </c>
      <c r="AD69" s="13">
        <f t="shared" si="70"/>
        <v>924</v>
      </c>
      <c r="AE69" s="13">
        <f t="shared" si="71"/>
        <v>924</v>
      </c>
      <c r="AF69" s="13">
        <f t="shared" si="72"/>
        <v>924</v>
      </c>
      <c r="AG69" s="13">
        <f t="shared" si="73"/>
        <v>924</v>
      </c>
      <c r="AI69" s="2">
        <f t="shared" si="88"/>
        <v>3455</v>
      </c>
      <c r="AJ69" s="2">
        <f t="shared" si="89"/>
        <v>3669</v>
      </c>
      <c r="AK69" s="2">
        <f t="shared" si="90"/>
        <v>3250</v>
      </c>
      <c r="AL69" s="2">
        <f t="shared" si="91"/>
        <v>3270</v>
      </c>
      <c r="AM69" s="2">
        <f t="shared" si="92"/>
        <v>2890</v>
      </c>
      <c r="AN69" s="2">
        <f t="shared" si="93"/>
        <v>2803</v>
      </c>
      <c r="AO69" s="2">
        <f t="shared" si="94"/>
        <v>2774</v>
      </c>
      <c r="AP69" s="2">
        <f t="shared" si="95"/>
        <v>2803</v>
      </c>
      <c r="AQ69" s="2">
        <f t="shared" si="96"/>
        <v>2579</v>
      </c>
      <c r="AR69" s="2">
        <f t="shared" si="97"/>
        <v>2919</v>
      </c>
      <c r="AS69" s="2">
        <f t="shared" si="98"/>
        <v>1285</v>
      </c>
      <c r="AT69" s="2">
        <f t="shared" si="99"/>
        <v>1285</v>
      </c>
      <c r="AU69" s="2">
        <f t="shared" si="100"/>
        <v>1285</v>
      </c>
      <c r="AV69" s="2">
        <f t="shared" si="101"/>
        <v>1285</v>
      </c>
      <c r="AZ69" s="43">
        <f t="shared" ref="AZ69:AZ85" si="102">AI69*$AY69</f>
        <v>0</v>
      </c>
      <c r="BA69" s="43">
        <f t="shared" ref="BA69:BA85" si="103">AJ69*$AY69</f>
        <v>0</v>
      </c>
      <c r="BB69" s="43">
        <f t="shared" ref="BB69:BB85" si="104">AK69*$AY69</f>
        <v>0</v>
      </c>
      <c r="BC69" s="43">
        <f t="shared" ref="BC69:BC85" si="105">AL69*$AY69</f>
        <v>0</v>
      </c>
      <c r="BD69" s="43">
        <f t="shared" ref="BD69:BD85" si="106">AM69*$AY69</f>
        <v>0</v>
      </c>
      <c r="BE69" s="43">
        <f t="shared" ref="BE69:BE85" si="107">AN69*$AY69</f>
        <v>0</v>
      </c>
      <c r="BF69" s="43">
        <f t="shared" ref="BF69:BF85" si="108">AO69*$AY69</f>
        <v>0</v>
      </c>
      <c r="BG69" s="43">
        <f t="shared" ref="BG69:BG85" si="109">AP69*$AY69</f>
        <v>0</v>
      </c>
      <c r="BH69" s="43">
        <f t="shared" ref="BH69:BH85" si="110">AQ69*$AY69</f>
        <v>0</v>
      </c>
      <c r="BI69" s="43">
        <f t="shared" ref="BI69:BI85" si="111">AR69*$AY69</f>
        <v>0</v>
      </c>
      <c r="BJ69" s="43">
        <f t="shared" ref="BJ69:BJ85" si="112">AS69*$AY69</f>
        <v>0</v>
      </c>
      <c r="BK69" s="43">
        <f t="shared" ref="BK69:BK85" si="113">AT69*$AY69</f>
        <v>0</v>
      </c>
      <c r="BL69" s="43">
        <f t="shared" ref="BL69:BL85" si="114">AU69*$AY69</f>
        <v>0</v>
      </c>
      <c r="BM69" s="43">
        <f t="shared" ref="BM69:BM85" si="115">AV69*$AY69</f>
        <v>0</v>
      </c>
    </row>
    <row r="70" spans="1:65" ht="39.950000000000003" customHeight="1" thickBot="1" x14ac:dyDescent="0.3">
      <c r="A70" s="41" t="s">
        <v>114</v>
      </c>
      <c r="B70" s="31" t="s">
        <v>132</v>
      </c>
      <c r="C70" s="14">
        <v>1064</v>
      </c>
      <c r="D70" s="15">
        <v>1915</v>
      </c>
      <c r="E70" s="15">
        <v>2163</v>
      </c>
      <c r="F70" s="14">
        <v>1736</v>
      </c>
      <c r="G70" s="14">
        <v>1750</v>
      </c>
      <c r="H70" s="16">
        <v>1456</v>
      </c>
      <c r="I70" s="16">
        <v>1502.1999999999998</v>
      </c>
      <c r="J70" s="16">
        <v>1379</v>
      </c>
      <c r="K70" s="16">
        <v>1358</v>
      </c>
      <c r="L70" s="16">
        <v>1177.3999999999999</v>
      </c>
      <c r="M70" s="16">
        <v>1502.1999999999998</v>
      </c>
      <c r="N70" s="11"/>
      <c r="O70" s="16"/>
      <c r="P70" s="16"/>
      <c r="Q70" s="17"/>
      <c r="T70" s="13">
        <f t="shared" si="60"/>
        <v>2979</v>
      </c>
      <c r="U70" s="13">
        <f t="shared" si="61"/>
        <v>3227</v>
      </c>
      <c r="V70" s="13">
        <f t="shared" si="62"/>
        <v>2800</v>
      </c>
      <c r="W70" s="13">
        <f t="shared" si="63"/>
        <v>2814</v>
      </c>
      <c r="X70" s="13">
        <f t="shared" si="64"/>
        <v>2520</v>
      </c>
      <c r="Y70" s="13">
        <f t="shared" si="65"/>
        <v>2566.1999999999998</v>
      </c>
      <c r="Z70" s="13">
        <f t="shared" si="66"/>
        <v>2443</v>
      </c>
      <c r="AA70" s="13">
        <f t="shared" si="67"/>
        <v>2422</v>
      </c>
      <c r="AB70" s="13">
        <f t="shared" si="68"/>
        <v>2241.3999999999996</v>
      </c>
      <c r="AC70" s="13">
        <f t="shared" si="69"/>
        <v>2566.1999999999998</v>
      </c>
      <c r="AD70" s="13">
        <f t="shared" si="70"/>
        <v>1064</v>
      </c>
      <c r="AE70" s="13">
        <f t="shared" si="71"/>
        <v>1064</v>
      </c>
      <c r="AF70" s="13">
        <f t="shared" si="72"/>
        <v>1064</v>
      </c>
      <c r="AG70" s="13">
        <f t="shared" si="73"/>
        <v>1064</v>
      </c>
      <c r="AI70" s="2">
        <f t="shared" si="88"/>
        <v>4141</v>
      </c>
      <c r="AJ70" s="2">
        <f t="shared" si="89"/>
        <v>4486</v>
      </c>
      <c r="AK70" s="2">
        <f t="shared" si="90"/>
        <v>3892</v>
      </c>
      <c r="AL70" s="2">
        <f t="shared" si="91"/>
        <v>3912</v>
      </c>
      <c r="AM70" s="2">
        <f t="shared" si="92"/>
        <v>3503</v>
      </c>
      <c r="AN70" s="2">
        <f t="shared" si="93"/>
        <v>3568</v>
      </c>
      <c r="AO70" s="2">
        <f t="shared" si="94"/>
        <v>3396</v>
      </c>
      <c r="AP70" s="2">
        <f t="shared" si="95"/>
        <v>3367</v>
      </c>
      <c r="AQ70" s="2">
        <f t="shared" si="96"/>
        <v>3116</v>
      </c>
      <c r="AR70" s="2">
        <f t="shared" si="97"/>
        <v>3568</v>
      </c>
      <c r="AS70" s="2">
        <f t="shared" si="98"/>
        <v>1479</v>
      </c>
      <c r="AT70" s="2">
        <f t="shared" si="99"/>
        <v>1479</v>
      </c>
      <c r="AU70" s="2">
        <f t="shared" si="100"/>
        <v>1479</v>
      </c>
      <c r="AV70" s="2">
        <f t="shared" si="101"/>
        <v>1479</v>
      </c>
      <c r="AZ70" s="43">
        <f t="shared" si="102"/>
        <v>0</v>
      </c>
      <c r="BA70" s="43">
        <f t="shared" si="103"/>
        <v>0</v>
      </c>
      <c r="BB70" s="43">
        <f t="shared" si="104"/>
        <v>0</v>
      </c>
      <c r="BC70" s="43">
        <f t="shared" si="105"/>
        <v>0</v>
      </c>
      <c r="BD70" s="43">
        <f t="shared" si="106"/>
        <v>0</v>
      </c>
      <c r="BE70" s="43">
        <f t="shared" si="107"/>
        <v>0</v>
      </c>
      <c r="BF70" s="43">
        <f t="shared" si="108"/>
        <v>0</v>
      </c>
      <c r="BG70" s="43">
        <f t="shared" si="109"/>
        <v>0</v>
      </c>
      <c r="BH70" s="43">
        <f t="shared" si="110"/>
        <v>0</v>
      </c>
      <c r="BI70" s="43">
        <f t="shared" si="111"/>
        <v>0</v>
      </c>
      <c r="BJ70" s="43">
        <f t="shared" si="112"/>
        <v>0</v>
      </c>
      <c r="BK70" s="43">
        <f t="shared" si="113"/>
        <v>0</v>
      </c>
      <c r="BL70" s="43">
        <f t="shared" si="114"/>
        <v>0</v>
      </c>
      <c r="BM70" s="43">
        <f t="shared" si="115"/>
        <v>0</v>
      </c>
    </row>
    <row r="71" spans="1:65" ht="39.950000000000003" customHeight="1" thickBot="1" x14ac:dyDescent="0.3">
      <c r="A71" s="41" t="s">
        <v>115</v>
      </c>
      <c r="B71" s="31" t="s">
        <v>133</v>
      </c>
      <c r="C71" s="14">
        <v>609</v>
      </c>
      <c r="D71" s="15">
        <v>728</v>
      </c>
      <c r="E71" s="15">
        <v>777</v>
      </c>
      <c r="F71" s="14">
        <v>658</v>
      </c>
      <c r="G71" s="14">
        <v>658</v>
      </c>
      <c r="H71" s="16">
        <v>532</v>
      </c>
      <c r="I71" s="16">
        <v>522.19999999999993</v>
      </c>
      <c r="J71" s="16">
        <v>484.4</v>
      </c>
      <c r="K71" s="16">
        <v>518</v>
      </c>
      <c r="L71" s="16">
        <v>429.79999999999995</v>
      </c>
      <c r="M71" s="16">
        <v>532</v>
      </c>
      <c r="N71" s="11"/>
      <c r="O71" s="16"/>
      <c r="P71" s="16"/>
      <c r="Q71" s="17"/>
      <c r="T71" s="13">
        <f t="shared" si="60"/>
        <v>1337</v>
      </c>
      <c r="U71" s="13">
        <f t="shared" si="61"/>
        <v>1386</v>
      </c>
      <c r="V71" s="13">
        <f t="shared" si="62"/>
        <v>1267</v>
      </c>
      <c r="W71" s="13">
        <f t="shared" si="63"/>
        <v>1267</v>
      </c>
      <c r="X71" s="13">
        <f t="shared" si="64"/>
        <v>1141</v>
      </c>
      <c r="Y71" s="13">
        <f t="shared" si="65"/>
        <v>1131.1999999999998</v>
      </c>
      <c r="Z71" s="13">
        <f t="shared" si="66"/>
        <v>1093.4000000000001</v>
      </c>
      <c r="AA71" s="13">
        <f t="shared" si="67"/>
        <v>1127</v>
      </c>
      <c r="AB71" s="13">
        <f t="shared" si="68"/>
        <v>1038.8</v>
      </c>
      <c r="AC71" s="13">
        <f t="shared" si="69"/>
        <v>1141</v>
      </c>
      <c r="AD71" s="13">
        <f t="shared" si="70"/>
        <v>609</v>
      </c>
      <c r="AE71" s="13">
        <f t="shared" si="71"/>
        <v>609</v>
      </c>
      <c r="AF71" s="13">
        <f t="shared" si="72"/>
        <v>609</v>
      </c>
      <c r="AG71" s="13">
        <f t="shared" si="73"/>
        <v>609</v>
      </c>
      <c r="AI71" s="2">
        <f t="shared" si="88"/>
        <v>1859</v>
      </c>
      <c r="AJ71" s="2">
        <f t="shared" si="89"/>
        <v>1927</v>
      </c>
      <c r="AK71" s="2">
        <f t="shared" si="90"/>
        <v>1762</v>
      </c>
      <c r="AL71" s="2">
        <f t="shared" si="91"/>
        <v>1762</v>
      </c>
      <c r="AM71" s="2">
        <f t="shared" si="92"/>
        <v>1586</v>
      </c>
      <c r="AN71" s="2">
        <f t="shared" si="93"/>
        <v>1573</v>
      </c>
      <c r="AO71" s="2">
        <f t="shared" si="94"/>
        <v>1520</v>
      </c>
      <c r="AP71" s="2">
        <f t="shared" si="95"/>
        <v>1567</v>
      </c>
      <c r="AQ71" s="2">
        <f t="shared" si="96"/>
        <v>1444</v>
      </c>
      <c r="AR71" s="2">
        <f t="shared" si="97"/>
        <v>1586</v>
      </c>
      <c r="AS71" s="2">
        <f t="shared" si="98"/>
        <v>847</v>
      </c>
      <c r="AT71" s="2">
        <f t="shared" si="99"/>
        <v>847</v>
      </c>
      <c r="AU71" s="2">
        <f t="shared" si="100"/>
        <v>847</v>
      </c>
      <c r="AV71" s="2">
        <f t="shared" si="101"/>
        <v>847</v>
      </c>
      <c r="AZ71" s="43">
        <f t="shared" si="102"/>
        <v>0</v>
      </c>
      <c r="BA71" s="43">
        <f t="shared" si="103"/>
        <v>0</v>
      </c>
      <c r="BB71" s="43">
        <f t="shared" si="104"/>
        <v>0</v>
      </c>
      <c r="BC71" s="43">
        <f t="shared" si="105"/>
        <v>0</v>
      </c>
      <c r="BD71" s="43">
        <f t="shared" si="106"/>
        <v>0</v>
      </c>
      <c r="BE71" s="43">
        <f t="shared" si="107"/>
        <v>0</v>
      </c>
      <c r="BF71" s="43">
        <f t="shared" si="108"/>
        <v>0</v>
      </c>
      <c r="BG71" s="43">
        <f t="shared" si="109"/>
        <v>0</v>
      </c>
      <c r="BH71" s="43">
        <f t="shared" si="110"/>
        <v>0</v>
      </c>
      <c r="BI71" s="43">
        <f t="shared" si="111"/>
        <v>0</v>
      </c>
      <c r="BJ71" s="43">
        <f t="shared" si="112"/>
        <v>0</v>
      </c>
      <c r="BK71" s="43">
        <f t="shared" si="113"/>
        <v>0</v>
      </c>
      <c r="BL71" s="43">
        <f t="shared" si="114"/>
        <v>0</v>
      </c>
      <c r="BM71" s="43">
        <f t="shared" si="115"/>
        <v>0</v>
      </c>
    </row>
    <row r="72" spans="1:65" ht="39.950000000000003" customHeight="1" thickBot="1" x14ac:dyDescent="0.3">
      <c r="A72" s="41" t="s">
        <v>115</v>
      </c>
      <c r="B72" s="31" t="s">
        <v>134</v>
      </c>
      <c r="C72" s="14">
        <v>672</v>
      </c>
      <c r="D72" s="15">
        <v>825</v>
      </c>
      <c r="E72" s="15">
        <v>903</v>
      </c>
      <c r="F72" s="14">
        <v>756</v>
      </c>
      <c r="G72" s="14">
        <v>756</v>
      </c>
      <c r="H72" s="16">
        <v>616</v>
      </c>
      <c r="I72" s="16">
        <v>618.79999999999995</v>
      </c>
      <c r="J72" s="16">
        <v>560</v>
      </c>
      <c r="K72" s="16">
        <v>588</v>
      </c>
      <c r="L72" s="16">
        <v>498.4</v>
      </c>
      <c r="M72" s="16">
        <v>623</v>
      </c>
      <c r="N72" s="11"/>
      <c r="O72" s="16"/>
      <c r="P72" s="16"/>
      <c r="Q72" s="17"/>
      <c r="T72" s="13">
        <f t="shared" si="60"/>
        <v>1497</v>
      </c>
      <c r="U72" s="13">
        <f t="shared" si="61"/>
        <v>1575</v>
      </c>
      <c r="V72" s="13">
        <f t="shared" si="62"/>
        <v>1428</v>
      </c>
      <c r="W72" s="13">
        <f t="shared" si="63"/>
        <v>1428</v>
      </c>
      <c r="X72" s="13">
        <f t="shared" si="64"/>
        <v>1288</v>
      </c>
      <c r="Y72" s="13">
        <f t="shared" si="65"/>
        <v>1290.8</v>
      </c>
      <c r="Z72" s="13">
        <f t="shared" si="66"/>
        <v>1232</v>
      </c>
      <c r="AA72" s="13">
        <f t="shared" si="67"/>
        <v>1260</v>
      </c>
      <c r="AB72" s="13">
        <f t="shared" si="68"/>
        <v>1170.4000000000001</v>
      </c>
      <c r="AC72" s="13">
        <f t="shared" si="69"/>
        <v>1295</v>
      </c>
      <c r="AD72" s="13">
        <f t="shared" si="70"/>
        <v>672</v>
      </c>
      <c r="AE72" s="13">
        <f t="shared" si="71"/>
        <v>672</v>
      </c>
      <c r="AF72" s="13">
        <f t="shared" si="72"/>
        <v>672</v>
      </c>
      <c r="AG72" s="13">
        <f t="shared" si="73"/>
        <v>672</v>
      </c>
      <c r="AI72" s="2">
        <f t="shared" si="88"/>
        <v>2081</v>
      </c>
      <c r="AJ72" s="2">
        <f t="shared" si="89"/>
        <v>2190</v>
      </c>
      <c r="AK72" s="2">
        <f t="shared" si="90"/>
        <v>1985</v>
      </c>
      <c r="AL72" s="2">
        <f t="shared" si="91"/>
        <v>1985</v>
      </c>
      <c r="AM72" s="2">
        <f t="shared" si="92"/>
        <v>1791</v>
      </c>
      <c r="AN72" s="2">
        <f t="shared" si="93"/>
        <v>1795</v>
      </c>
      <c r="AO72" s="2">
        <f t="shared" si="94"/>
        <v>1713</v>
      </c>
      <c r="AP72" s="2">
        <f t="shared" si="95"/>
        <v>1752</v>
      </c>
      <c r="AQ72" s="2">
        <f t="shared" si="96"/>
        <v>1627</v>
      </c>
      <c r="AR72" s="2">
        <f t="shared" si="97"/>
        <v>1801</v>
      </c>
      <c r="AS72" s="2">
        <f t="shared" si="98"/>
        <v>935</v>
      </c>
      <c r="AT72" s="2">
        <f t="shared" si="99"/>
        <v>935</v>
      </c>
      <c r="AU72" s="2">
        <f t="shared" si="100"/>
        <v>935</v>
      </c>
      <c r="AV72" s="2">
        <f t="shared" si="101"/>
        <v>935</v>
      </c>
      <c r="AZ72" s="43">
        <f t="shared" si="102"/>
        <v>0</v>
      </c>
      <c r="BA72" s="43">
        <f t="shared" si="103"/>
        <v>0</v>
      </c>
      <c r="BB72" s="43">
        <f t="shared" si="104"/>
        <v>0</v>
      </c>
      <c r="BC72" s="43">
        <f t="shared" si="105"/>
        <v>0</v>
      </c>
      <c r="BD72" s="43">
        <f t="shared" si="106"/>
        <v>0</v>
      </c>
      <c r="BE72" s="43">
        <f t="shared" si="107"/>
        <v>0</v>
      </c>
      <c r="BF72" s="43">
        <f t="shared" si="108"/>
        <v>0</v>
      </c>
      <c r="BG72" s="43">
        <f t="shared" si="109"/>
        <v>0</v>
      </c>
      <c r="BH72" s="43">
        <f t="shared" si="110"/>
        <v>0</v>
      </c>
      <c r="BI72" s="43">
        <f t="shared" si="111"/>
        <v>0</v>
      </c>
      <c r="BJ72" s="43">
        <f t="shared" si="112"/>
        <v>0</v>
      </c>
      <c r="BK72" s="43">
        <f t="shared" si="113"/>
        <v>0</v>
      </c>
      <c r="BL72" s="43">
        <f t="shared" si="114"/>
        <v>0</v>
      </c>
      <c r="BM72" s="43">
        <f t="shared" si="115"/>
        <v>0</v>
      </c>
    </row>
    <row r="73" spans="1:65" ht="39.950000000000003" customHeight="1" thickBot="1" x14ac:dyDescent="0.3">
      <c r="A73" s="41" t="s">
        <v>115</v>
      </c>
      <c r="B73" s="31" t="s">
        <v>135</v>
      </c>
      <c r="C73" s="14">
        <v>770</v>
      </c>
      <c r="D73" s="15">
        <v>1023</v>
      </c>
      <c r="E73" s="15">
        <v>1155</v>
      </c>
      <c r="F73" s="14">
        <v>924</v>
      </c>
      <c r="G73" s="14">
        <v>938</v>
      </c>
      <c r="H73" s="16">
        <v>784</v>
      </c>
      <c r="I73" s="16">
        <v>803.59999999999991</v>
      </c>
      <c r="J73" s="16">
        <v>737.8</v>
      </c>
      <c r="K73" s="16">
        <v>742</v>
      </c>
      <c r="L73" s="16">
        <v>638.4</v>
      </c>
      <c r="M73" s="16">
        <v>805</v>
      </c>
      <c r="N73" s="11"/>
      <c r="O73" s="16"/>
      <c r="P73" s="16"/>
      <c r="Q73" s="17"/>
      <c r="T73" s="13">
        <f t="shared" si="60"/>
        <v>1793</v>
      </c>
      <c r="U73" s="13">
        <f t="shared" si="61"/>
        <v>1925</v>
      </c>
      <c r="V73" s="13">
        <f t="shared" si="62"/>
        <v>1694</v>
      </c>
      <c r="W73" s="13">
        <f t="shared" si="63"/>
        <v>1708</v>
      </c>
      <c r="X73" s="13">
        <f t="shared" si="64"/>
        <v>1554</v>
      </c>
      <c r="Y73" s="13">
        <f t="shared" si="65"/>
        <v>1573.6</v>
      </c>
      <c r="Z73" s="13">
        <f t="shared" si="66"/>
        <v>1507.8</v>
      </c>
      <c r="AA73" s="13">
        <f t="shared" si="67"/>
        <v>1512</v>
      </c>
      <c r="AB73" s="13">
        <f t="shared" si="68"/>
        <v>1408.4</v>
      </c>
      <c r="AC73" s="13">
        <f t="shared" si="69"/>
        <v>1575</v>
      </c>
      <c r="AD73" s="13">
        <f t="shared" si="70"/>
        <v>770</v>
      </c>
      <c r="AE73" s="13">
        <f t="shared" si="71"/>
        <v>770</v>
      </c>
      <c r="AF73" s="13">
        <f t="shared" si="72"/>
        <v>770</v>
      </c>
      <c r="AG73" s="13">
        <f t="shared" si="73"/>
        <v>770</v>
      </c>
      <c r="AI73" s="2">
        <f t="shared" si="88"/>
        <v>2493</v>
      </c>
      <c r="AJ73" s="2">
        <f t="shared" si="89"/>
        <v>2676</v>
      </c>
      <c r="AK73" s="2">
        <f t="shared" si="90"/>
        <v>2355</v>
      </c>
      <c r="AL73" s="2">
        <f t="shared" si="91"/>
        <v>2375</v>
      </c>
      <c r="AM73" s="2">
        <f t="shared" si="92"/>
        <v>2161</v>
      </c>
      <c r="AN73" s="2">
        <f t="shared" si="93"/>
        <v>2188</v>
      </c>
      <c r="AO73" s="2">
        <f t="shared" si="94"/>
        <v>2096</v>
      </c>
      <c r="AP73" s="2">
        <f t="shared" si="95"/>
        <v>2102</v>
      </c>
      <c r="AQ73" s="2">
        <f t="shared" si="96"/>
        <v>1958</v>
      </c>
      <c r="AR73" s="2">
        <f t="shared" si="97"/>
        <v>2190</v>
      </c>
      <c r="AS73" s="2">
        <f t="shared" si="98"/>
        <v>1071</v>
      </c>
      <c r="AT73" s="2">
        <f t="shared" si="99"/>
        <v>1071</v>
      </c>
      <c r="AU73" s="2">
        <f t="shared" si="100"/>
        <v>1071</v>
      </c>
      <c r="AV73" s="2">
        <f t="shared" si="101"/>
        <v>1071</v>
      </c>
      <c r="AZ73" s="43">
        <f t="shared" si="102"/>
        <v>0</v>
      </c>
      <c r="BA73" s="43">
        <f t="shared" si="103"/>
        <v>0</v>
      </c>
      <c r="BB73" s="43">
        <f t="shared" si="104"/>
        <v>0</v>
      </c>
      <c r="BC73" s="43">
        <f t="shared" si="105"/>
        <v>0</v>
      </c>
      <c r="BD73" s="43">
        <f t="shared" si="106"/>
        <v>0</v>
      </c>
      <c r="BE73" s="43">
        <f t="shared" si="107"/>
        <v>0</v>
      </c>
      <c r="BF73" s="43">
        <f t="shared" si="108"/>
        <v>0</v>
      </c>
      <c r="BG73" s="43">
        <f t="shared" si="109"/>
        <v>0</v>
      </c>
      <c r="BH73" s="43">
        <f t="shared" si="110"/>
        <v>0</v>
      </c>
      <c r="BI73" s="43">
        <f t="shared" si="111"/>
        <v>0</v>
      </c>
      <c r="BJ73" s="43">
        <f t="shared" si="112"/>
        <v>0</v>
      </c>
      <c r="BK73" s="43">
        <f t="shared" si="113"/>
        <v>0</v>
      </c>
      <c r="BL73" s="43">
        <f t="shared" si="114"/>
        <v>0</v>
      </c>
      <c r="BM73" s="43">
        <f t="shared" si="115"/>
        <v>0</v>
      </c>
    </row>
    <row r="74" spans="1:65" ht="39.950000000000003" customHeight="1" thickBot="1" x14ac:dyDescent="0.3">
      <c r="A74" s="41" t="s">
        <v>116</v>
      </c>
      <c r="B74" s="31" t="s">
        <v>136</v>
      </c>
      <c r="C74" s="14">
        <v>609</v>
      </c>
      <c r="D74" s="15">
        <v>1046</v>
      </c>
      <c r="E74" s="15">
        <v>1099</v>
      </c>
      <c r="F74" s="14">
        <v>966</v>
      </c>
      <c r="G74" s="14">
        <v>980</v>
      </c>
      <c r="H74" s="16">
        <v>840</v>
      </c>
      <c r="I74" s="16">
        <v>827.4</v>
      </c>
      <c r="J74" s="16">
        <v>771</v>
      </c>
      <c r="K74" s="16">
        <v>812</v>
      </c>
      <c r="L74" s="16">
        <v>758</v>
      </c>
      <c r="M74" s="16">
        <v>847</v>
      </c>
      <c r="N74" s="11"/>
      <c r="O74" s="16"/>
      <c r="P74" s="16"/>
      <c r="Q74" s="17"/>
      <c r="T74" s="13">
        <f t="shared" si="60"/>
        <v>1655</v>
      </c>
      <c r="U74" s="13">
        <f t="shared" si="61"/>
        <v>1708</v>
      </c>
      <c r="V74" s="13">
        <f t="shared" si="62"/>
        <v>1575</v>
      </c>
      <c r="W74" s="13">
        <f t="shared" si="63"/>
        <v>1589</v>
      </c>
      <c r="X74" s="13">
        <f t="shared" si="64"/>
        <v>1449</v>
      </c>
      <c r="Y74" s="13">
        <f t="shared" si="65"/>
        <v>1436.4</v>
      </c>
      <c r="Z74" s="13">
        <f t="shared" si="66"/>
        <v>1380</v>
      </c>
      <c r="AA74" s="13">
        <f t="shared" si="67"/>
        <v>1421</v>
      </c>
      <c r="AB74" s="13">
        <f t="shared" si="68"/>
        <v>1367</v>
      </c>
      <c r="AC74" s="13">
        <f t="shared" si="69"/>
        <v>1456</v>
      </c>
      <c r="AD74" s="13">
        <f t="shared" si="70"/>
        <v>609</v>
      </c>
      <c r="AE74" s="13">
        <f t="shared" si="71"/>
        <v>609</v>
      </c>
      <c r="AF74" s="13">
        <f t="shared" si="72"/>
        <v>609</v>
      </c>
      <c r="AG74" s="13">
        <f t="shared" si="73"/>
        <v>609</v>
      </c>
      <c r="AI74" s="2">
        <f t="shared" si="88"/>
        <v>2301</v>
      </c>
      <c r="AJ74" s="2">
        <f t="shared" si="89"/>
        <v>2375</v>
      </c>
      <c r="AK74" s="2">
        <f t="shared" si="90"/>
        <v>2190</v>
      </c>
      <c r="AL74" s="2">
        <f t="shared" si="91"/>
        <v>2209</v>
      </c>
      <c r="AM74" s="2">
        <f t="shared" si="92"/>
        <v>2015</v>
      </c>
      <c r="AN74" s="2">
        <f t="shared" si="93"/>
        <v>1997</v>
      </c>
      <c r="AO74" s="2">
        <f t="shared" si="94"/>
        <v>1919</v>
      </c>
      <c r="AP74" s="2">
        <f t="shared" si="95"/>
        <v>1976</v>
      </c>
      <c r="AQ74" s="2">
        <f t="shared" si="96"/>
        <v>1901</v>
      </c>
      <c r="AR74" s="2">
        <f t="shared" si="97"/>
        <v>2024</v>
      </c>
      <c r="AS74" s="2">
        <f t="shared" si="98"/>
        <v>847</v>
      </c>
      <c r="AT74" s="2">
        <f t="shared" si="99"/>
        <v>847</v>
      </c>
      <c r="AU74" s="2">
        <f t="shared" si="100"/>
        <v>847</v>
      </c>
      <c r="AV74" s="2">
        <f t="shared" si="101"/>
        <v>847</v>
      </c>
      <c r="AZ74" s="43">
        <f t="shared" si="102"/>
        <v>0</v>
      </c>
      <c r="BA74" s="43">
        <f t="shared" si="103"/>
        <v>0</v>
      </c>
      <c r="BB74" s="43">
        <f t="shared" si="104"/>
        <v>0</v>
      </c>
      <c r="BC74" s="43">
        <f t="shared" si="105"/>
        <v>0</v>
      </c>
      <c r="BD74" s="43">
        <f t="shared" si="106"/>
        <v>0</v>
      </c>
      <c r="BE74" s="43">
        <f t="shared" si="107"/>
        <v>0</v>
      </c>
      <c r="BF74" s="43">
        <f t="shared" si="108"/>
        <v>0</v>
      </c>
      <c r="BG74" s="43">
        <f t="shared" si="109"/>
        <v>0</v>
      </c>
      <c r="BH74" s="43">
        <f t="shared" si="110"/>
        <v>0</v>
      </c>
      <c r="BI74" s="43">
        <f t="shared" si="111"/>
        <v>0</v>
      </c>
      <c r="BJ74" s="43">
        <f t="shared" si="112"/>
        <v>0</v>
      </c>
      <c r="BK74" s="43">
        <f t="shared" si="113"/>
        <v>0</v>
      </c>
      <c r="BL74" s="43">
        <f t="shared" si="114"/>
        <v>0</v>
      </c>
      <c r="BM74" s="43">
        <f t="shared" si="115"/>
        <v>0</v>
      </c>
    </row>
    <row r="75" spans="1:65" ht="39.950000000000003" customHeight="1" thickBot="1" x14ac:dyDescent="0.3">
      <c r="A75" s="41" t="s">
        <v>116</v>
      </c>
      <c r="B75" s="31" t="s">
        <v>137</v>
      </c>
      <c r="C75" s="14">
        <v>672</v>
      </c>
      <c r="D75" s="15">
        <v>1217</v>
      </c>
      <c r="E75" s="15">
        <v>1309</v>
      </c>
      <c r="F75" s="14">
        <v>1106</v>
      </c>
      <c r="G75" s="14">
        <v>1137</v>
      </c>
      <c r="H75" s="16">
        <v>980</v>
      </c>
      <c r="I75" s="20">
        <v>971.59999999999991</v>
      </c>
      <c r="J75" s="16">
        <v>958.99999999999989</v>
      </c>
      <c r="K75" s="16">
        <v>952</v>
      </c>
      <c r="L75" s="16">
        <v>886.19999999999993</v>
      </c>
      <c r="M75" s="16">
        <v>1007.9999999999999</v>
      </c>
      <c r="N75" s="11"/>
      <c r="O75" s="16"/>
      <c r="P75" s="16"/>
      <c r="Q75" s="17"/>
      <c r="T75" s="13">
        <f t="shared" ref="T75:T85" si="116">$C75+D75</f>
        <v>1889</v>
      </c>
      <c r="U75" s="13">
        <f t="shared" ref="U75:U85" si="117">$C75+E75</f>
        <v>1981</v>
      </c>
      <c r="V75" s="13">
        <f t="shared" ref="V75:V85" si="118">$C75+F75</f>
        <v>1778</v>
      </c>
      <c r="W75" s="13">
        <f t="shared" ref="W75:W85" si="119">$C75+G75</f>
        <v>1809</v>
      </c>
      <c r="X75" s="13">
        <f t="shared" ref="X75:X85" si="120">$C75+H75</f>
        <v>1652</v>
      </c>
      <c r="Y75" s="13">
        <f t="shared" ref="Y75:Y85" si="121">$C75+I75</f>
        <v>1643.6</v>
      </c>
      <c r="Z75" s="13">
        <f t="shared" ref="Z75:Z85" si="122">$C75+J75</f>
        <v>1631</v>
      </c>
      <c r="AA75" s="13">
        <f t="shared" ref="AA75:AA85" si="123">$C75+K75</f>
        <v>1624</v>
      </c>
      <c r="AB75" s="13">
        <f t="shared" ref="AB75:AB85" si="124">$C75+L75</f>
        <v>1558.1999999999998</v>
      </c>
      <c r="AC75" s="13">
        <f t="shared" ref="AC75:AC85" si="125">$C75+M75</f>
        <v>1680</v>
      </c>
      <c r="AD75" s="13">
        <f t="shared" ref="AD75:AD85" si="126">$C75+N75</f>
        <v>672</v>
      </c>
      <c r="AE75" s="13">
        <f t="shared" ref="AE75:AE85" si="127">$C75+O75</f>
        <v>672</v>
      </c>
      <c r="AF75" s="13">
        <f t="shared" ref="AF75:AF85" si="128">$C75+P75</f>
        <v>672</v>
      </c>
      <c r="AG75" s="13">
        <f t="shared" ref="AG75:AG85" si="129">$C75+Q75</f>
        <v>672</v>
      </c>
      <c r="AI75" s="2">
        <f t="shared" si="88"/>
        <v>2626</v>
      </c>
      <c r="AJ75" s="2">
        <f t="shared" si="89"/>
        <v>2754</v>
      </c>
      <c r="AK75" s="2">
        <f t="shared" si="90"/>
        <v>2472</v>
      </c>
      <c r="AL75" s="2">
        <f t="shared" si="91"/>
        <v>2515</v>
      </c>
      <c r="AM75" s="2">
        <f t="shared" si="92"/>
        <v>2297</v>
      </c>
      <c r="AN75" s="2">
        <f t="shared" si="93"/>
        <v>2285</v>
      </c>
      <c r="AO75" s="2">
        <f t="shared" si="94"/>
        <v>2268</v>
      </c>
      <c r="AP75" s="2">
        <f t="shared" si="95"/>
        <v>2258</v>
      </c>
      <c r="AQ75" s="2">
        <f t="shared" si="96"/>
        <v>2166</v>
      </c>
      <c r="AR75" s="2">
        <f t="shared" si="97"/>
        <v>2336</v>
      </c>
      <c r="AS75" s="2">
        <f t="shared" si="98"/>
        <v>935</v>
      </c>
      <c r="AT75" s="2">
        <f t="shared" si="99"/>
        <v>935</v>
      </c>
      <c r="AU75" s="2">
        <f t="shared" si="100"/>
        <v>935</v>
      </c>
      <c r="AV75" s="2">
        <f t="shared" si="101"/>
        <v>935</v>
      </c>
      <c r="AZ75" s="43">
        <f t="shared" si="102"/>
        <v>0</v>
      </c>
      <c r="BA75" s="43">
        <f t="shared" si="103"/>
        <v>0</v>
      </c>
      <c r="BB75" s="43">
        <f t="shared" si="104"/>
        <v>0</v>
      </c>
      <c r="BC75" s="43">
        <f t="shared" si="105"/>
        <v>0</v>
      </c>
      <c r="BD75" s="43">
        <f t="shared" si="106"/>
        <v>0</v>
      </c>
      <c r="BE75" s="43">
        <f t="shared" si="107"/>
        <v>0</v>
      </c>
      <c r="BF75" s="43">
        <f t="shared" si="108"/>
        <v>0</v>
      </c>
      <c r="BG75" s="43">
        <f t="shared" si="109"/>
        <v>0</v>
      </c>
      <c r="BH75" s="43">
        <f t="shared" si="110"/>
        <v>0</v>
      </c>
      <c r="BI75" s="43">
        <f t="shared" si="111"/>
        <v>0</v>
      </c>
      <c r="BJ75" s="43">
        <f t="shared" si="112"/>
        <v>0</v>
      </c>
      <c r="BK75" s="43">
        <f t="shared" si="113"/>
        <v>0</v>
      </c>
      <c r="BL75" s="43">
        <f t="shared" si="114"/>
        <v>0</v>
      </c>
      <c r="BM75" s="43">
        <f t="shared" si="115"/>
        <v>0</v>
      </c>
    </row>
    <row r="76" spans="1:65" ht="39.950000000000003" customHeight="1" thickBot="1" x14ac:dyDescent="0.3">
      <c r="A76" s="41" t="s">
        <v>116</v>
      </c>
      <c r="B76" s="31" t="s">
        <v>138</v>
      </c>
      <c r="C76" s="14">
        <v>770</v>
      </c>
      <c r="D76" s="15">
        <v>1568</v>
      </c>
      <c r="E76" s="15">
        <v>1694</v>
      </c>
      <c r="F76" s="14">
        <v>1456</v>
      </c>
      <c r="G76" s="14">
        <v>1484</v>
      </c>
      <c r="H76" s="16">
        <v>1302</v>
      </c>
      <c r="I76" s="16">
        <v>1313.1999999999998</v>
      </c>
      <c r="J76" s="16">
        <v>1260</v>
      </c>
      <c r="K76" s="16">
        <v>1246</v>
      </c>
      <c r="L76" s="16">
        <v>1185.8</v>
      </c>
      <c r="M76" s="16">
        <v>1330</v>
      </c>
      <c r="N76" s="11"/>
      <c r="O76" s="16"/>
      <c r="P76" s="16"/>
      <c r="Q76" s="17"/>
      <c r="T76" s="13">
        <f t="shared" si="116"/>
        <v>2338</v>
      </c>
      <c r="U76" s="13">
        <f t="shared" si="117"/>
        <v>2464</v>
      </c>
      <c r="V76" s="13">
        <f t="shared" si="118"/>
        <v>2226</v>
      </c>
      <c r="W76" s="13">
        <f t="shared" si="119"/>
        <v>2254</v>
      </c>
      <c r="X76" s="13">
        <f t="shared" si="120"/>
        <v>2072</v>
      </c>
      <c r="Y76" s="13">
        <f t="shared" si="121"/>
        <v>2083.1999999999998</v>
      </c>
      <c r="Z76" s="13">
        <f t="shared" si="122"/>
        <v>2030</v>
      </c>
      <c r="AA76" s="13">
        <f t="shared" si="123"/>
        <v>2016</v>
      </c>
      <c r="AB76" s="13">
        <f t="shared" si="124"/>
        <v>1955.8</v>
      </c>
      <c r="AC76" s="13">
        <f t="shared" si="125"/>
        <v>2100</v>
      </c>
      <c r="AD76" s="13">
        <f t="shared" si="126"/>
        <v>770</v>
      </c>
      <c r="AE76" s="13">
        <f t="shared" si="127"/>
        <v>770</v>
      </c>
      <c r="AF76" s="13">
        <f t="shared" si="128"/>
        <v>770</v>
      </c>
      <c r="AG76" s="13">
        <f t="shared" si="129"/>
        <v>770</v>
      </c>
      <c r="AI76" s="2">
        <f t="shared" si="88"/>
        <v>3250</v>
      </c>
      <c r="AJ76" s="2">
        <f t="shared" si="89"/>
        <v>3425</v>
      </c>
      <c r="AK76" s="2">
        <f t="shared" si="90"/>
        <v>3095</v>
      </c>
      <c r="AL76" s="2">
        <f t="shared" si="91"/>
        <v>3134</v>
      </c>
      <c r="AM76" s="2">
        <f t="shared" si="92"/>
        <v>2881</v>
      </c>
      <c r="AN76" s="2">
        <f t="shared" si="93"/>
        <v>2896</v>
      </c>
      <c r="AO76" s="2">
        <f t="shared" si="94"/>
        <v>2822</v>
      </c>
      <c r="AP76" s="2">
        <f t="shared" si="95"/>
        <v>2803</v>
      </c>
      <c r="AQ76" s="2">
        <f t="shared" si="96"/>
        <v>2719</v>
      </c>
      <c r="AR76" s="2">
        <f t="shared" si="97"/>
        <v>2919</v>
      </c>
      <c r="AS76" s="2">
        <f t="shared" si="98"/>
        <v>1071</v>
      </c>
      <c r="AT76" s="2">
        <f t="shared" si="99"/>
        <v>1071</v>
      </c>
      <c r="AU76" s="2">
        <f t="shared" si="100"/>
        <v>1071</v>
      </c>
      <c r="AV76" s="2">
        <f t="shared" si="101"/>
        <v>1071</v>
      </c>
      <c r="AZ76" s="43">
        <f t="shared" si="102"/>
        <v>0</v>
      </c>
      <c r="BA76" s="43">
        <f t="shared" si="103"/>
        <v>0</v>
      </c>
      <c r="BB76" s="43">
        <f t="shared" si="104"/>
        <v>0</v>
      </c>
      <c r="BC76" s="43">
        <f t="shared" si="105"/>
        <v>0</v>
      </c>
      <c r="BD76" s="43">
        <f t="shared" si="106"/>
        <v>0</v>
      </c>
      <c r="BE76" s="43">
        <f t="shared" si="107"/>
        <v>0</v>
      </c>
      <c r="BF76" s="43">
        <f t="shared" si="108"/>
        <v>0</v>
      </c>
      <c r="BG76" s="43">
        <f t="shared" si="109"/>
        <v>0</v>
      </c>
      <c r="BH76" s="43">
        <f t="shared" si="110"/>
        <v>0</v>
      </c>
      <c r="BI76" s="43">
        <f t="shared" si="111"/>
        <v>0</v>
      </c>
      <c r="BJ76" s="43">
        <f t="shared" si="112"/>
        <v>0</v>
      </c>
      <c r="BK76" s="43">
        <f t="shared" si="113"/>
        <v>0</v>
      </c>
      <c r="BL76" s="43">
        <f t="shared" si="114"/>
        <v>0</v>
      </c>
      <c r="BM76" s="43">
        <f t="shared" si="115"/>
        <v>0</v>
      </c>
    </row>
    <row r="77" spans="1:65" ht="39.950000000000003" customHeight="1" thickBot="1" x14ac:dyDescent="0.3">
      <c r="A77" s="41" t="s">
        <v>117</v>
      </c>
      <c r="B77" s="31" t="s">
        <v>139</v>
      </c>
      <c r="C77" s="14">
        <v>777</v>
      </c>
      <c r="D77" s="15">
        <v>1256</v>
      </c>
      <c r="E77" s="15">
        <v>1316</v>
      </c>
      <c r="F77" s="14">
        <v>1148</v>
      </c>
      <c r="G77" s="14">
        <v>1134</v>
      </c>
      <c r="H77" s="16">
        <v>903</v>
      </c>
      <c r="I77" s="16">
        <v>863.8</v>
      </c>
      <c r="J77" s="16">
        <v>798</v>
      </c>
      <c r="K77" s="16">
        <v>868</v>
      </c>
      <c r="L77" s="16">
        <v>709.8</v>
      </c>
      <c r="M77" s="16">
        <v>882</v>
      </c>
      <c r="N77" s="11"/>
      <c r="O77" s="16"/>
      <c r="P77" s="16"/>
      <c r="Q77" s="17"/>
      <c r="T77" s="13">
        <f t="shared" si="116"/>
        <v>2033</v>
      </c>
      <c r="U77" s="13">
        <f t="shared" si="117"/>
        <v>2093</v>
      </c>
      <c r="V77" s="13">
        <f t="shared" si="118"/>
        <v>1925</v>
      </c>
      <c r="W77" s="13">
        <f t="shared" si="119"/>
        <v>1911</v>
      </c>
      <c r="X77" s="13">
        <f t="shared" si="120"/>
        <v>1680</v>
      </c>
      <c r="Y77" s="13">
        <f t="shared" si="121"/>
        <v>1640.8</v>
      </c>
      <c r="Z77" s="13">
        <f t="shared" si="122"/>
        <v>1575</v>
      </c>
      <c r="AA77" s="13">
        <f t="shared" si="123"/>
        <v>1645</v>
      </c>
      <c r="AB77" s="13">
        <f t="shared" si="124"/>
        <v>1486.8</v>
      </c>
      <c r="AC77" s="13">
        <f t="shared" si="125"/>
        <v>1659</v>
      </c>
      <c r="AD77" s="13">
        <f t="shared" si="126"/>
        <v>777</v>
      </c>
      <c r="AE77" s="13">
        <f t="shared" si="127"/>
        <v>777</v>
      </c>
      <c r="AF77" s="13">
        <f t="shared" si="128"/>
        <v>777</v>
      </c>
      <c r="AG77" s="13">
        <f t="shared" si="129"/>
        <v>777</v>
      </c>
      <c r="AI77" s="2">
        <f t="shared" si="88"/>
        <v>2826</v>
      </c>
      <c r="AJ77" s="2">
        <f t="shared" si="89"/>
        <v>2910</v>
      </c>
      <c r="AK77" s="2">
        <f t="shared" si="90"/>
        <v>2676</v>
      </c>
      <c r="AL77" s="2">
        <f t="shared" si="91"/>
        <v>2657</v>
      </c>
      <c r="AM77" s="2">
        <f t="shared" si="92"/>
        <v>2336</v>
      </c>
      <c r="AN77" s="2">
        <f t="shared" si="93"/>
        <v>2281</v>
      </c>
      <c r="AO77" s="2">
        <f t="shared" si="94"/>
        <v>2190</v>
      </c>
      <c r="AP77" s="2">
        <f t="shared" si="95"/>
        <v>2287</v>
      </c>
      <c r="AQ77" s="2">
        <f t="shared" si="96"/>
        <v>2067</v>
      </c>
      <c r="AR77" s="2">
        <f t="shared" si="97"/>
        <v>2307</v>
      </c>
      <c r="AS77" s="2">
        <f t="shared" si="98"/>
        <v>1081</v>
      </c>
      <c r="AT77" s="2">
        <f t="shared" si="99"/>
        <v>1081</v>
      </c>
      <c r="AU77" s="2">
        <f t="shared" si="100"/>
        <v>1081</v>
      </c>
      <c r="AV77" s="2">
        <f t="shared" si="101"/>
        <v>1081</v>
      </c>
      <c r="AZ77" s="43">
        <f t="shared" si="102"/>
        <v>0</v>
      </c>
      <c r="BA77" s="43">
        <f t="shared" si="103"/>
        <v>0</v>
      </c>
      <c r="BB77" s="43">
        <f t="shared" si="104"/>
        <v>0</v>
      </c>
      <c r="BC77" s="43">
        <f t="shared" si="105"/>
        <v>0</v>
      </c>
      <c r="BD77" s="43">
        <f t="shared" si="106"/>
        <v>0</v>
      </c>
      <c r="BE77" s="43">
        <f t="shared" si="107"/>
        <v>0</v>
      </c>
      <c r="BF77" s="43">
        <f t="shared" si="108"/>
        <v>0</v>
      </c>
      <c r="BG77" s="43">
        <f t="shared" si="109"/>
        <v>0</v>
      </c>
      <c r="BH77" s="43">
        <f t="shared" si="110"/>
        <v>0</v>
      </c>
      <c r="BI77" s="43">
        <f t="shared" si="111"/>
        <v>0</v>
      </c>
      <c r="BJ77" s="43">
        <f t="shared" si="112"/>
        <v>0</v>
      </c>
      <c r="BK77" s="43">
        <f t="shared" si="113"/>
        <v>0</v>
      </c>
      <c r="BL77" s="43">
        <f t="shared" si="114"/>
        <v>0</v>
      </c>
      <c r="BM77" s="43">
        <f t="shared" si="115"/>
        <v>0</v>
      </c>
    </row>
    <row r="78" spans="1:65" ht="39.950000000000003" customHeight="1" thickBot="1" x14ac:dyDescent="0.3">
      <c r="A78" s="41" t="s">
        <v>118</v>
      </c>
      <c r="B78" s="31" t="s">
        <v>140</v>
      </c>
      <c r="C78" s="14">
        <v>623</v>
      </c>
      <c r="D78" s="15"/>
      <c r="E78" s="15"/>
      <c r="F78" s="14"/>
      <c r="G78" s="14"/>
      <c r="H78" s="16"/>
      <c r="I78" s="16"/>
      <c r="J78" s="16"/>
      <c r="K78" s="16"/>
      <c r="L78" s="16"/>
      <c r="M78" s="16"/>
      <c r="N78" s="11"/>
      <c r="O78" s="16"/>
      <c r="P78" s="16"/>
      <c r="Q78" s="17"/>
      <c r="T78" s="13">
        <f t="shared" si="116"/>
        <v>623</v>
      </c>
      <c r="U78" s="13">
        <f t="shared" si="117"/>
        <v>623</v>
      </c>
      <c r="V78" s="13">
        <f t="shared" si="118"/>
        <v>623</v>
      </c>
      <c r="W78" s="13">
        <f t="shared" si="119"/>
        <v>623</v>
      </c>
      <c r="X78" s="13">
        <f t="shared" si="120"/>
        <v>623</v>
      </c>
      <c r="Y78" s="13">
        <f t="shared" si="121"/>
        <v>623</v>
      </c>
      <c r="Z78" s="13">
        <f t="shared" si="122"/>
        <v>623</v>
      </c>
      <c r="AA78" s="13">
        <f t="shared" si="123"/>
        <v>623</v>
      </c>
      <c r="AB78" s="13">
        <f t="shared" si="124"/>
        <v>623</v>
      </c>
      <c r="AC78" s="13">
        <f t="shared" si="125"/>
        <v>623</v>
      </c>
      <c r="AD78" s="13">
        <f t="shared" si="126"/>
        <v>623</v>
      </c>
      <c r="AE78" s="13">
        <f t="shared" si="127"/>
        <v>623</v>
      </c>
      <c r="AF78" s="13">
        <f t="shared" si="128"/>
        <v>623</v>
      </c>
      <c r="AG78" s="13">
        <f t="shared" si="129"/>
        <v>623</v>
      </c>
      <c r="AI78" s="2">
        <f t="shared" si="88"/>
        <v>866</v>
      </c>
      <c r="AJ78" s="2">
        <f t="shared" si="89"/>
        <v>866</v>
      </c>
      <c r="AK78" s="2">
        <f t="shared" si="90"/>
        <v>866</v>
      </c>
      <c r="AL78" s="2">
        <f t="shared" si="91"/>
        <v>866</v>
      </c>
      <c r="AM78" s="2">
        <f t="shared" si="92"/>
        <v>866</v>
      </c>
      <c r="AN78" s="2">
        <f t="shared" si="93"/>
        <v>866</v>
      </c>
      <c r="AO78" s="2">
        <f t="shared" si="94"/>
        <v>866</v>
      </c>
      <c r="AP78" s="2">
        <f t="shared" si="95"/>
        <v>866</v>
      </c>
      <c r="AQ78" s="2">
        <f t="shared" si="96"/>
        <v>866</v>
      </c>
      <c r="AR78" s="2">
        <f t="shared" si="97"/>
        <v>866</v>
      </c>
      <c r="AS78" s="2">
        <f t="shared" si="98"/>
        <v>866</v>
      </c>
      <c r="AT78" s="2">
        <f t="shared" si="99"/>
        <v>866</v>
      </c>
      <c r="AU78" s="2">
        <f t="shared" si="100"/>
        <v>866</v>
      </c>
      <c r="AV78" s="2">
        <f t="shared" si="101"/>
        <v>866</v>
      </c>
      <c r="AZ78" s="43">
        <f t="shared" si="102"/>
        <v>0</v>
      </c>
      <c r="BA78" s="43">
        <f t="shared" si="103"/>
        <v>0</v>
      </c>
      <c r="BB78" s="43">
        <f t="shared" si="104"/>
        <v>0</v>
      </c>
      <c r="BC78" s="43">
        <f t="shared" si="105"/>
        <v>0</v>
      </c>
      <c r="BD78" s="43">
        <f t="shared" si="106"/>
        <v>0</v>
      </c>
      <c r="BE78" s="43">
        <f t="shared" si="107"/>
        <v>0</v>
      </c>
      <c r="BF78" s="43">
        <f t="shared" si="108"/>
        <v>0</v>
      </c>
      <c r="BG78" s="43">
        <f t="shared" si="109"/>
        <v>0</v>
      </c>
      <c r="BH78" s="43">
        <f t="shared" si="110"/>
        <v>0</v>
      </c>
      <c r="BI78" s="43">
        <f t="shared" si="111"/>
        <v>0</v>
      </c>
      <c r="BJ78" s="43">
        <f t="shared" si="112"/>
        <v>0</v>
      </c>
      <c r="BK78" s="43">
        <f t="shared" si="113"/>
        <v>0</v>
      </c>
      <c r="BL78" s="43">
        <f t="shared" si="114"/>
        <v>0</v>
      </c>
      <c r="BM78" s="43">
        <f t="shared" si="115"/>
        <v>0</v>
      </c>
    </row>
    <row r="79" spans="1:65" ht="39.950000000000003" customHeight="1" thickBot="1" x14ac:dyDescent="0.3">
      <c r="A79" s="41" t="s">
        <v>119</v>
      </c>
      <c r="B79" s="31" t="s">
        <v>141</v>
      </c>
      <c r="C79" s="14">
        <v>686</v>
      </c>
      <c r="D79" s="15">
        <v>1219</v>
      </c>
      <c r="E79" s="15">
        <v>1295</v>
      </c>
      <c r="F79" s="14">
        <v>1106</v>
      </c>
      <c r="G79" s="14">
        <v>1134</v>
      </c>
      <c r="H79" s="16">
        <v>980</v>
      </c>
      <c r="I79" s="16">
        <v>992.59999999999991</v>
      </c>
      <c r="J79" s="16">
        <v>963.19999999999993</v>
      </c>
      <c r="K79" s="16">
        <v>952</v>
      </c>
      <c r="L79" s="16">
        <v>891.8</v>
      </c>
      <c r="M79" s="16">
        <v>1013.5999999999999</v>
      </c>
      <c r="N79" s="11"/>
      <c r="O79" s="16"/>
      <c r="P79" s="16"/>
      <c r="Q79" s="17"/>
      <c r="T79" s="13">
        <f t="shared" si="116"/>
        <v>1905</v>
      </c>
      <c r="U79" s="13">
        <f t="shared" si="117"/>
        <v>1981</v>
      </c>
      <c r="V79" s="13">
        <f t="shared" si="118"/>
        <v>1792</v>
      </c>
      <c r="W79" s="13">
        <f t="shared" si="119"/>
        <v>1820</v>
      </c>
      <c r="X79" s="13">
        <f t="shared" si="120"/>
        <v>1666</v>
      </c>
      <c r="Y79" s="13">
        <f t="shared" si="121"/>
        <v>1678.6</v>
      </c>
      <c r="Z79" s="13">
        <f t="shared" si="122"/>
        <v>1649.1999999999998</v>
      </c>
      <c r="AA79" s="13">
        <f t="shared" si="123"/>
        <v>1638</v>
      </c>
      <c r="AB79" s="13">
        <f t="shared" si="124"/>
        <v>1577.8</v>
      </c>
      <c r="AC79" s="13">
        <f t="shared" si="125"/>
        <v>1699.6</v>
      </c>
      <c r="AD79" s="13">
        <f t="shared" si="126"/>
        <v>686</v>
      </c>
      <c r="AE79" s="13">
        <f t="shared" si="127"/>
        <v>686</v>
      </c>
      <c r="AF79" s="13">
        <f t="shared" si="128"/>
        <v>686</v>
      </c>
      <c r="AG79" s="13">
        <f t="shared" si="129"/>
        <v>686</v>
      </c>
      <c r="AI79" s="2">
        <f t="shared" si="88"/>
        <v>2648</v>
      </c>
      <c r="AJ79" s="2">
        <f t="shared" si="89"/>
        <v>2754</v>
      </c>
      <c r="AK79" s="2">
        <f t="shared" si="90"/>
        <v>2491</v>
      </c>
      <c r="AL79" s="2">
        <f t="shared" si="91"/>
        <v>2530</v>
      </c>
      <c r="AM79" s="2">
        <f t="shared" si="92"/>
        <v>2316</v>
      </c>
      <c r="AN79" s="2">
        <f t="shared" si="93"/>
        <v>2334</v>
      </c>
      <c r="AO79" s="2">
        <f t="shared" si="94"/>
        <v>2293</v>
      </c>
      <c r="AP79" s="2">
        <f t="shared" si="95"/>
        <v>2277</v>
      </c>
      <c r="AQ79" s="2">
        <f t="shared" si="96"/>
        <v>2194</v>
      </c>
      <c r="AR79" s="2">
        <f t="shared" si="97"/>
        <v>2363</v>
      </c>
      <c r="AS79" s="2">
        <f t="shared" si="98"/>
        <v>954</v>
      </c>
      <c r="AT79" s="2">
        <f t="shared" si="99"/>
        <v>954</v>
      </c>
      <c r="AU79" s="2">
        <f t="shared" si="100"/>
        <v>954</v>
      </c>
      <c r="AV79" s="2">
        <f t="shared" si="101"/>
        <v>954</v>
      </c>
      <c r="AZ79" s="43">
        <f t="shared" si="102"/>
        <v>0</v>
      </c>
      <c r="BA79" s="43">
        <f t="shared" si="103"/>
        <v>0</v>
      </c>
      <c r="BB79" s="43">
        <f t="shared" si="104"/>
        <v>0</v>
      </c>
      <c r="BC79" s="43">
        <f t="shared" si="105"/>
        <v>0</v>
      </c>
      <c r="BD79" s="43">
        <f t="shared" si="106"/>
        <v>0</v>
      </c>
      <c r="BE79" s="43">
        <f t="shared" si="107"/>
        <v>0</v>
      </c>
      <c r="BF79" s="43">
        <f t="shared" si="108"/>
        <v>0</v>
      </c>
      <c r="BG79" s="43">
        <f t="shared" si="109"/>
        <v>0</v>
      </c>
      <c r="BH79" s="43">
        <f t="shared" si="110"/>
        <v>0</v>
      </c>
      <c r="BI79" s="43">
        <f t="shared" si="111"/>
        <v>0</v>
      </c>
      <c r="BJ79" s="43">
        <f t="shared" si="112"/>
        <v>0</v>
      </c>
      <c r="BK79" s="43">
        <f t="shared" si="113"/>
        <v>0</v>
      </c>
      <c r="BL79" s="43">
        <f t="shared" si="114"/>
        <v>0</v>
      </c>
      <c r="BM79" s="43">
        <f t="shared" si="115"/>
        <v>0</v>
      </c>
    </row>
    <row r="80" spans="1:65" ht="39.950000000000003" customHeight="1" thickBot="1" x14ac:dyDescent="0.3">
      <c r="A80" s="41" t="s">
        <v>120</v>
      </c>
      <c r="B80" s="31" t="s">
        <v>142</v>
      </c>
      <c r="C80" s="14">
        <v>728</v>
      </c>
      <c r="D80" s="15">
        <v>1558</v>
      </c>
      <c r="E80" s="15">
        <v>1680</v>
      </c>
      <c r="F80" s="14">
        <v>1400</v>
      </c>
      <c r="G80" s="14">
        <v>1470</v>
      </c>
      <c r="H80" s="16">
        <v>1274</v>
      </c>
      <c r="I80" s="16">
        <v>1307.5999999999999</v>
      </c>
      <c r="J80" s="16">
        <v>1260</v>
      </c>
      <c r="K80" s="16">
        <v>1218</v>
      </c>
      <c r="L80" s="16">
        <v>1182</v>
      </c>
      <c r="M80" s="16">
        <v>1330</v>
      </c>
      <c r="N80" s="11"/>
      <c r="O80" s="16"/>
      <c r="P80" s="16"/>
      <c r="Q80" s="17"/>
      <c r="T80" s="13">
        <f t="shared" si="116"/>
        <v>2286</v>
      </c>
      <c r="U80" s="13">
        <f t="shared" si="117"/>
        <v>2408</v>
      </c>
      <c r="V80" s="13">
        <f t="shared" si="118"/>
        <v>2128</v>
      </c>
      <c r="W80" s="13">
        <f t="shared" si="119"/>
        <v>2198</v>
      </c>
      <c r="X80" s="13">
        <f t="shared" si="120"/>
        <v>2002</v>
      </c>
      <c r="Y80" s="13">
        <f t="shared" si="121"/>
        <v>2035.6</v>
      </c>
      <c r="Z80" s="13">
        <f t="shared" si="122"/>
        <v>1988</v>
      </c>
      <c r="AA80" s="13">
        <f t="shared" si="123"/>
        <v>1946</v>
      </c>
      <c r="AB80" s="13">
        <f t="shared" si="124"/>
        <v>1910</v>
      </c>
      <c r="AC80" s="13">
        <f t="shared" si="125"/>
        <v>2058</v>
      </c>
      <c r="AD80" s="13">
        <f t="shared" si="126"/>
        <v>728</v>
      </c>
      <c r="AE80" s="13">
        <f t="shared" si="127"/>
        <v>728</v>
      </c>
      <c r="AF80" s="13">
        <f t="shared" si="128"/>
        <v>728</v>
      </c>
      <c r="AG80" s="13">
        <f t="shared" si="129"/>
        <v>728</v>
      </c>
      <c r="AI80" s="2">
        <f t="shared" si="88"/>
        <v>3178</v>
      </c>
      <c r="AJ80" s="2">
        <f t="shared" si="89"/>
        <v>3348</v>
      </c>
      <c r="AK80" s="2">
        <f t="shared" si="90"/>
        <v>2958</v>
      </c>
      <c r="AL80" s="2">
        <f t="shared" si="91"/>
        <v>3056</v>
      </c>
      <c r="AM80" s="2">
        <f t="shared" si="92"/>
        <v>2783</v>
      </c>
      <c r="AN80" s="2">
        <f t="shared" si="93"/>
        <v>2830</v>
      </c>
      <c r="AO80" s="2">
        <f t="shared" si="94"/>
        <v>2764</v>
      </c>
      <c r="AP80" s="2">
        <f t="shared" si="95"/>
        <v>2705</v>
      </c>
      <c r="AQ80" s="2">
        <f t="shared" si="96"/>
        <v>2655</v>
      </c>
      <c r="AR80" s="2">
        <f t="shared" si="97"/>
        <v>2861</v>
      </c>
      <c r="AS80" s="2">
        <f t="shared" si="98"/>
        <v>1012</v>
      </c>
      <c r="AT80" s="2">
        <f t="shared" si="99"/>
        <v>1012</v>
      </c>
      <c r="AU80" s="2">
        <f t="shared" si="100"/>
        <v>1012</v>
      </c>
      <c r="AV80" s="2">
        <f t="shared" si="101"/>
        <v>1012</v>
      </c>
      <c r="AZ80" s="43">
        <f t="shared" si="102"/>
        <v>0</v>
      </c>
      <c r="BA80" s="43">
        <f t="shared" si="103"/>
        <v>0</v>
      </c>
      <c r="BB80" s="43">
        <f t="shared" si="104"/>
        <v>0</v>
      </c>
      <c r="BC80" s="43">
        <f t="shared" si="105"/>
        <v>0</v>
      </c>
      <c r="BD80" s="43">
        <f t="shared" si="106"/>
        <v>0</v>
      </c>
      <c r="BE80" s="43">
        <f t="shared" si="107"/>
        <v>0</v>
      </c>
      <c r="BF80" s="43">
        <f t="shared" si="108"/>
        <v>0</v>
      </c>
      <c r="BG80" s="43">
        <f t="shared" si="109"/>
        <v>0</v>
      </c>
      <c r="BH80" s="43">
        <f t="shared" si="110"/>
        <v>0</v>
      </c>
      <c r="BI80" s="43">
        <f t="shared" si="111"/>
        <v>0</v>
      </c>
      <c r="BJ80" s="43">
        <f t="shared" si="112"/>
        <v>0</v>
      </c>
      <c r="BK80" s="43">
        <f t="shared" si="113"/>
        <v>0</v>
      </c>
      <c r="BL80" s="43">
        <f t="shared" si="114"/>
        <v>0</v>
      </c>
      <c r="BM80" s="43">
        <f t="shared" si="115"/>
        <v>0</v>
      </c>
    </row>
    <row r="81" spans="1:65" ht="39.950000000000003" customHeight="1" thickBot="1" x14ac:dyDescent="0.3">
      <c r="A81" s="41" t="s">
        <v>121</v>
      </c>
      <c r="B81" s="31" t="s">
        <v>143</v>
      </c>
      <c r="C81" s="14">
        <v>924</v>
      </c>
      <c r="D81" s="15">
        <v>2132</v>
      </c>
      <c r="E81" s="15">
        <v>2289</v>
      </c>
      <c r="F81" s="14">
        <v>1918</v>
      </c>
      <c r="G81" s="14">
        <v>1974</v>
      </c>
      <c r="H81" s="16">
        <v>1673</v>
      </c>
      <c r="I81" s="16">
        <v>1695.3999999999999</v>
      </c>
      <c r="J81" s="16">
        <v>1551.1999999999998</v>
      </c>
      <c r="K81" s="16">
        <v>1610</v>
      </c>
      <c r="L81" s="16">
        <v>1495</v>
      </c>
      <c r="M81" s="16">
        <v>1722</v>
      </c>
      <c r="N81" s="11"/>
      <c r="O81" s="16"/>
      <c r="P81" s="16"/>
      <c r="Q81" s="17"/>
      <c r="T81" s="13">
        <f t="shared" si="116"/>
        <v>3056</v>
      </c>
      <c r="U81" s="13">
        <f t="shared" si="117"/>
        <v>3213</v>
      </c>
      <c r="V81" s="13">
        <f t="shared" si="118"/>
        <v>2842</v>
      </c>
      <c r="W81" s="13">
        <f t="shared" si="119"/>
        <v>2898</v>
      </c>
      <c r="X81" s="13">
        <f t="shared" si="120"/>
        <v>2597</v>
      </c>
      <c r="Y81" s="13">
        <f t="shared" si="121"/>
        <v>2619.3999999999996</v>
      </c>
      <c r="Z81" s="13">
        <f t="shared" si="122"/>
        <v>2475.1999999999998</v>
      </c>
      <c r="AA81" s="13">
        <f t="shared" si="123"/>
        <v>2534</v>
      </c>
      <c r="AB81" s="13">
        <f t="shared" si="124"/>
        <v>2419</v>
      </c>
      <c r="AC81" s="13">
        <f t="shared" si="125"/>
        <v>2646</v>
      </c>
      <c r="AD81" s="13">
        <f t="shared" si="126"/>
        <v>924</v>
      </c>
      <c r="AE81" s="13">
        <f t="shared" si="127"/>
        <v>924</v>
      </c>
      <c r="AF81" s="13">
        <f t="shared" si="128"/>
        <v>924</v>
      </c>
      <c r="AG81" s="13">
        <f t="shared" si="129"/>
        <v>924</v>
      </c>
      <c r="AI81" s="2">
        <f t="shared" si="88"/>
        <v>4248</v>
      </c>
      <c r="AJ81" s="2">
        <f t="shared" si="89"/>
        <v>4467</v>
      </c>
      <c r="AK81" s="2">
        <f t="shared" si="90"/>
        <v>3951</v>
      </c>
      <c r="AL81" s="2">
        <f t="shared" si="91"/>
        <v>4029</v>
      </c>
      <c r="AM81" s="2">
        <f t="shared" si="92"/>
        <v>3610</v>
      </c>
      <c r="AN81" s="2">
        <f t="shared" si="93"/>
        <v>3641</v>
      </c>
      <c r="AO81" s="2">
        <f t="shared" si="94"/>
        <v>3441</v>
      </c>
      <c r="AP81" s="2">
        <f t="shared" si="95"/>
        <v>3523</v>
      </c>
      <c r="AQ81" s="2">
        <f t="shared" si="96"/>
        <v>3363</v>
      </c>
      <c r="AR81" s="2">
        <f t="shared" si="97"/>
        <v>3678</v>
      </c>
      <c r="AS81" s="2">
        <f t="shared" si="98"/>
        <v>1285</v>
      </c>
      <c r="AT81" s="2">
        <f t="shared" si="99"/>
        <v>1285</v>
      </c>
      <c r="AU81" s="2">
        <f t="shared" si="100"/>
        <v>1285</v>
      </c>
      <c r="AV81" s="2">
        <f t="shared" si="101"/>
        <v>1285</v>
      </c>
      <c r="AZ81" s="43">
        <f t="shared" si="102"/>
        <v>0</v>
      </c>
      <c r="BA81" s="43">
        <f t="shared" si="103"/>
        <v>0</v>
      </c>
      <c r="BB81" s="43">
        <f t="shared" si="104"/>
        <v>0</v>
      </c>
      <c r="BC81" s="43">
        <f t="shared" si="105"/>
        <v>0</v>
      </c>
      <c r="BD81" s="43">
        <f t="shared" si="106"/>
        <v>0</v>
      </c>
      <c r="BE81" s="43">
        <f t="shared" si="107"/>
        <v>0</v>
      </c>
      <c r="BF81" s="43">
        <f t="shared" si="108"/>
        <v>0</v>
      </c>
      <c r="BG81" s="43">
        <f t="shared" si="109"/>
        <v>0</v>
      </c>
      <c r="BH81" s="43">
        <f t="shared" si="110"/>
        <v>0</v>
      </c>
      <c r="BI81" s="43">
        <f t="shared" si="111"/>
        <v>0</v>
      </c>
      <c r="BJ81" s="43">
        <f t="shared" si="112"/>
        <v>0</v>
      </c>
      <c r="BK81" s="43">
        <f t="shared" si="113"/>
        <v>0</v>
      </c>
      <c r="BL81" s="43">
        <f t="shared" si="114"/>
        <v>0</v>
      </c>
      <c r="BM81" s="43">
        <f t="shared" si="115"/>
        <v>0</v>
      </c>
    </row>
    <row r="82" spans="1:65" ht="39.950000000000003" customHeight="1" thickBot="1" x14ac:dyDescent="0.3">
      <c r="A82" s="41" t="s">
        <v>122</v>
      </c>
      <c r="B82" s="31" t="s">
        <v>144</v>
      </c>
      <c r="C82" s="14">
        <v>1064</v>
      </c>
      <c r="D82" s="15">
        <v>2726</v>
      </c>
      <c r="E82" s="15">
        <v>2996</v>
      </c>
      <c r="F82" s="14">
        <v>2450</v>
      </c>
      <c r="G82" s="14">
        <v>2534</v>
      </c>
      <c r="H82" s="16">
        <v>2366</v>
      </c>
      <c r="I82" s="16">
        <v>2242.7999999999997</v>
      </c>
      <c r="J82" s="16">
        <v>2100</v>
      </c>
      <c r="K82" s="16">
        <v>2086</v>
      </c>
      <c r="L82" s="16">
        <v>2003.3999999999999</v>
      </c>
      <c r="M82" s="16">
        <v>2289</v>
      </c>
      <c r="N82" s="11"/>
      <c r="O82" s="16"/>
      <c r="P82" s="16"/>
      <c r="Q82" s="17"/>
      <c r="T82" s="13">
        <f t="shared" si="116"/>
        <v>3790</v>
      </c>
      <c r="U82" s="13">
        <f t="shared" si="117"/>
        <v>4060</v>
      </c>
      <c r="V82" s="13">
        <f t="shared" si="118"/>
        <v>3514</v>
      </c>
      <c r="W82" s="13">
        <f t="shared" si="119"/>
        <v>3598</v>
      </c>
      <c r="X82" s="13">
        <f t="shared" si="120"/>
        <v>3430</v>
      </c>
      <c r="Y82" s="13">
        <f t="shared" si="121"/>
        <v>3306.7999999999997</v>
      </c>
      <c r="Z82" s="13">
        <f t="shared" si="122"/>
        <v>3164</v>
      </c>
      <c r="AA82" s="13">
        <f t="shared" si="123"/>
        <v>3150</v>
      </c>
      <c r="AB82" s="13">
        <f t="shared" si="124"/>
        <v>3067.3999999999996</v>
      </c>
      <c r="AC82" s="13">
        <f t="shared" si="125"/>
        <v>3353</v>
      </c>
      <c r="AD82" s="13">
        <f t="shared" si="126"/>
        <v>1064</v>
      </c>
      <c r="AE82" s="13">
        <f t="shared" si="127"/>
        <v>1064</v>
      </c>
      <c r="AF82" s="13">
        <f t="shared" si="128"/>
        <v>1064</v>
      </c>
      <c r="AG82" s="13">
        <f t="shared" si="129"/>
        <v>1064</v>
      </c>
      <c r="AI82" s="2">
        <f t="shared" si="88"/>
        <v>5269</v>
      </c>
      <c r="AJ82" s="2">
        <f t="shared" si="89"/>
        <v>5644</v>
      </c>
      <c r="AK82" s="2">
        <f t="shared" si="90"/>
        <v>4885</v>
      </c>
      <c r="AL82" s="2">
        <f t="shared" si="91"/>
        <v>5002</v>
      </c>
      <c r="AM82" s="2">
        <f t="shared" si="92"/>
        <v>4768</v>
      </c>
      <c r="AN82" s="2">
        <f t="shared" si="93"/>
        <v>4597</v>
      </c>
      <c r="AO82" s="2">
        <f t="shared" si="94"/>
        <v>4398</v>
      </c>
      <c r="AP82" s="2">
        <f t="shared" si="95"/>
        <v>4379</v>
      </c>
      <c r="AQ82" s="2">
        <f t="shared" si="96"/>
        <v>4264</v>
      </c>
      <c r="AR82" s="2">
        <f t="shared" si="97"/>
        <v>4661</v>
      </c>
      <c r="AS82" s="2">
        <f t="shared" si="98"/>
        <v>1479</v>
      </c>
      <c r="AT82" s="2">
        <f t="shared" si="99"/>
        <v>1479</v>
      </c>
      <c r="AU82" s="2">
        <f t="shared" si="100"/>
        <v>1479</v>
      </c>
      <c r="AV82" s="2">
        <f t="shared" si="101"/>
        <v>1479</v>
      </c>
      <c r="AZ82" s="43">
        <f t="shared" si="102"/>
        <v>0</v>
      </c>
      <c r="BA82" s="43">
        <f t="shared" si="103"/>
        <v>0</v>
      </c>
      <c r="BB82" s="43">
        <f t="shared" si="104"/>
        <v>0</v>
      </c>
      <c r="BC82" s="43">
        <f t="shared" si="105"/>
        <v>0</v>
      </c>
      <c r="BD82" s="43">
        <f t="shared" si="106"/>
        <v>0</v>
      </c>
      <c r="BE82" s="43">
        <f t="shared" si="107"/>
        <v>0</v>
      </c>
      <c r="BF82" s="43">
        <f t="shared" si="108"/>
        <v>0</v>
      </c>
      <c r="BG82" s="43">
        <f t="shared" si="109"/>
        <v>0</v>
      </c>
      <c r="BH82" s="43">
        <f t="shared" si="110"/>
        <v>0</v>
      </c>
      <c r="BI82" s="43">
        <f t="shared" si="111"/>
        <v>0</v>
      </c>
      <c r="BJ82" s="43">
        <f t="shared" si="112"/>
        <v>0</v>
      </c>
      <c r="BK82" s="43">
        <f t="shared" si="113"/>
        <v>0</v>
      </c>
      <c r="BL82" s="43">
        <f t="shared" si="114"/>
        <v>0</v>
      </c>
      <c r="BM82" s="43">
        <f t="shared" si="115"/>
        <v>0</v>
      </c>
    </row>
    <row r="83" spans="1:65" ht="39.950000000000003" customHeight="1" thickBot="1" x14ac:dyDescent="0.3">
      <c r="A83" s="41" t="s">
        <v>123</v>
      </c>
      <c r="B83" s="31" t="s">
        <v>145</v>
      </c>
      <c r="C83" s="14">
        <v>1435</v>
      </c>
      <c r="D83" s="15">
        <v>951</v>
      </c>
      <c r="E83" s="15">
        <v>1561</v>
      </c>
      <c r="F83" s="14">
        <v>1330</v>
      </c>
      <c r="G83" s="14">
        <v>1372</v>
      </c>
      <c r="H83" s="16">
        <v>1246</v>
      </c>
      <c r="I83" s="20">
        <v>1260</v>
      </c>
      <c r="J83" s="16">
        <v>1198.3999999999999</v>
      </c>
      <c r="K83" s="16">
        <v>1162</v>
      </c>
      <c r="L83" s="16">
        <v>1166.1999999999998</v>
      </c>
      <c r="M83" s="16">
        <v>1288</v>
      </c>
      <c r="N83" s="11"/>
      <c r="O83" s="16"/>
      <c r="P83" s="16"/>
      <c r="Q83" s="17"/>
      <c r="T83" s="13">
        <f t="shared" si="116"/>
        <v>2386</v>
      </c>
      <c r="U83" s="13">
        <f t="shared" si="117"/>
        <v>2996</v>
      </c>
      <c r="V83" s="13">
        <f t="shared" si="118"/>
        <v>2765</v>
      </c>
      <c r="W83" s="13">
        <f t="shared" si="119"/>
        <v>2807</v>
      </c>
      <c r="X83" s="13">
        <f t="shared" si="120"/>
        <v>2681</v>
      </c>
      <c r="Y83" s="13">
        <f t="shared" si="121"/>
        <v>2695</v>
      </c>
      <c r="Z83" s="13">
        <f t="shared" si="122"/>
        <v>2633.3999999999996</v>
      </c>
      <c r="AA83" s="13">
        <f t="shared" si="123"/>
        <v>2597</v>
      </c>
      <c r="AB83" s="13">
        <f t="shared" si="124"/>
        <v>2601.1999999999998</v>
      </c>
      <c r="AC83" s="13">
        <f t="shared" si="125"/>
        <v>2723</v>
      </c>
      <c r="AD83" s="13">
        <f t="shared" si="126"/>
        <v>1435</v>
      </c>
      <c r="AE83" s="13">
        <f t="shared" si="127"/>
        <v>1435</v>
      </c>
      <c r="AF83" s="13">
        <f t="shared" si="128"/>
        <v>1435</v>
      </c>
      <c r="AG83" s="13">
        <f t="shared" si="129"/>
        <v>1435</v>
      </c>
      <c r="AI83" s="2">
        <f t="shared" si="88"/>
        <v>3317</v>
      </c>
      <c r="AJ83" s="2">
        <f t="shared" si="89"/>
        <v>4165</v>
      </c>
      <c r="AK83" s="2">
        <f t="shared" si="90"/>
        <v>3844</v>
      </c>
      <c r="AL83" s="2">
        <f t="shared" si="91"/>
        <v>3902</v>
      </c>
      <c r="AM83" s="2">
        <f t="shared" si="92"/>
        <v>3727</v>
      </c>
      <c r="AN83" s="2">
        <f t="shared" si="93"/>
        <v>3747</v>
      </c>
      <c r="AO83" s="2">
        <f t="shared" si="94"/>
        <v>3661</v>
      </c>
      <c r="AP83" s="2">
        <f t="shared" si="95"/>
        <v>3610</v>
      </c>
      <c r="AQ83" s="2">
        <f t="shared" si="96"/>
        <v>3616</v>
      </c>
      <c r="AR83" s="2">
        <f t="shared" si="97"/>
        <v>3785</v>
      </c>
      <c r="AS83" s="2">
        <f t="shared" si="98"/>
        <v>1995</v>
      </c>
      <c r="AT83" s="2">
        <f t="shared" si="99"/>
        <v>1995</v>
      </c>
      <c r="AU83" s="2">
        <f t="shared" si="100"/>
        <v>1995</v>
      </c>
      <c r="AV83" s="2">
        <f t="shared" si="101"/>
        <v>1995</v>
      </c>
      <c r="AZ83" s="43">
        <f t="shared" si="102"/>
        <v>0</v>
      </c>
      <c r="BA83" s="43">
        <f t="shared" si="103"/>
        <v>0</v>
      </c>
      <c r="BB83" s="43">
        <f t="shared" si="104"/>
        <v>0</v>
      </c>
      <c r="BC83" s="43">
        <f t="shared" si="105"/>
        <v>0</v>
      </c>
      <c r="BD83" s="43">
        <f t="shared" si="106"/>
        <v>0</v>
      </c>
      <c r="BE83" s="43">
        <f t="shared" si="107"/>
        <v>0</v>
      </c>
      <c r="BF83" s="43">
        <f t="shared" si="108"/>
        <v>0</v>
      </c>
      <c r="BG83" s="43">
        <f t="shared" si="109"/>
        <v>0</v>
      </c>
      <c r="BH83" s="43">
        <f t="shared" si="110"/>
        <v>0</v>
      </c>
      <c r="BI83" s="43">
        <f t="shared" si="111"/>
        <v>0</v>
      </c>
      <c r="BJ83" s="43">
        <f t="shared" si="112"/>
        <v>0</v>
      </c>
      <c r="BK83" s="43">
        <f t="shared" si="113"/>
        <v>0</v>
      </c>
      <c r="BL83" s="43">
        <f t="shared" si="114"/>
        <v>0</v>
      </c>
      <c r="BM83" s="43">
        <f t="shared" si="115"/>
        <v>0</v>
      </c>
    </row>
    <row r="84" spans="1:65" ht="39.950000000000003" customHeight="1" thickBot="1" x14ac:dyDescent="0.3">
      <c r="A84" s="41" t="s">
        <v>124</v>
      </c>
      <c r="B84" s="31" t="s">
        <v>146</v>
      </c>
      <c r="C84" s="14">
        <v>1561</v>
      </c>
      <c r="D84" s="15">
        <v>1088</v>
      </c>
      <c r="E84" s="15">
        <v>1232</v>
      </c>
      <c r="F84" s="14">
        <v>980</v>
      </c>
      <c r="G84" s="14">
        <v>1008</v>
      </c>
      <c r="H84" s="16">
        <v>854</v>
      </c>
      <c r="I84" s="16">
        <v>856.8</v>
      </c>
      <c r="J84" s="16">
        <v>784</v>
      </c>
      <c r="K84" s="16">
        <v>784</v>
      </c>
      <c r="L84" s="16">
        <v>676.19999999999993</v>
      </c>
      <c r="M84" s="16">
        <v>854</v>
      </c>
      <c r="N84" s="11"/>
      <c r="O84" s="16"/>
      <c r="P84" s="16"/>
      <c r="Q84" s="17"/>
      <c r="T84" s="13">
        <f t="shared" si="116"/>
        <v>2649</v>
      </c>
      <c r="U84" s="13">
        <f t="shared" si="117"/>
        <v>2793</v>
      </c>
      <c r="V84" s="13">
        <f t="shared" si="118"/>
        <v>2541</v>
      </c>
      <c r="W84" s="13">
        <f t="shared" si="119"/>
        <v>2569</v>
      </c>
      <c r="X84" s="13">
        <f t="shared" si="120"/>
        <v>2415</v>
      </c>
      <c r="Y84" s="13">
        <f t="shared" si="121"/>
        <v>2417.8000000000002</v>
      </c>
      <c r="Z84" s="13">
        <f t="shared" si="122"/>
        <v>2345</v>
      </c>
      <c r="AA84" s="13">
        <f t="shared" si="123"/>
        <v>2345</v>
      </c>
      <c r="AB84" s="13">
        <f t="shared" si="124"/>
        <v>2237.1999999999998</v>
      </c>
      <c r="AC84" s="13">
        <f t="shared" si="125"/>
        <v>2415</v>
      </c>
      <c r="AD84" s="13">
        <f t="shared" si="126"/>
        <v>1561</v>
      </c>
      <c r="AE84" s="13">
        <f t="shared" si="127"/>
        <v>1561</v>
      </c>
      <c r="AF84" s="13">
        <f t="shared" si="128"/>
        <v>1561</v>
      </c>
      <c r="AG84" s="13">
        <f t="shared" si="129"/>
        <v>1561</v>
      </c>
      <c r="AI84" s="2">
        <f t="shared" si="88"/>
        <v>3683</v>
      </c>
      <c r="AJ84" s="2">
        <f t="shared" si="89"/>
        <v>3883</v>
      </c>
      <c r="AK84" s="2">
        <f t="shared" si="90"/>
        <v>3532</v>
      </c>
      <c r="AL84" s="2">
        <f t="shared" si="91"/>
        <v>3571</v>
      </c>
      <c r="AM84" s="2">
        <f t="shared" si="92"/>
        <v>3357</v>
      </c>
      <c r="AN84" s="2">
        <f t="shared" si="93"/>
        <v>3361</v>
      </c>
      <c r="AO84" s="2">
        <f t="shared" si="94"/>
        <v>3260</v>
      </c>
      <c r="AP84" s="2">
        <f t="shared" si="95"/>
        <v>3260</v>
      </c>
      <c r="AQ84" s="2">
        <f t="shared" si="96"/>
        <v>3110</v>
      </c>
      <c r="AR84" s="2">
        <f t="shared" si="97"/>
        <v>3357</v>
      </c>
      <c r="AS84" s="2">
        <f t="shared" si="98"/>
        <v>2170</v>
      </c>
      <c r="AT84" s="2">
        <f t="shared" si="99"/>
        <v>2170</v>
      </c>
      <c r="AU84" s="2">
        <f t="shared" si="100"/>
        <v>2170</v>
      </c>
      <c r="AV84" s="2">
        <f t="shared" si="101"/>
        <v>2170</v>
      </c>
      <c r="AZ84" s="43">
        <f t="shared" si="102"/>
        <v>0</v>
      </c>
      <c r="BA84" s="43">
        <f t="shared" si="103"/>
        <v>0</v>
      </c>
      <c r="BB84" s="43">
        <f t="shared" si="104"/>
        <v>0</v>
      </c>
      <c r="BC84" s="43">
        <f t="shared" si="105"/>
        <v>0</v>
      </c>
      <c r="BD84" s="43">
        <f t="shared" si="106"/>
        <v>0</v>
      </c>
      <c r="BE84" s="43">
        <f t="shared" si="107"/>
        <v>0</v>
      </c>
      <c r="BF84" s="43">
        <f t="shared" si="108"/>
        <v>0</v>
      </c>
      <c r="BG84" s="43">
        <f t="shared" si="109"/>
        <v>0</v>
      </c>
      <c r="BH84" s="43">
        <f t="shared" si="110"/>
        <v>0</v>
      </c>
      <c r="BI84" s="43">
        <f t="shared" si="111"/>
        <v>0</v>
      </c>
      <c r="BJ84" s="43">
        <f t="shared" si="112"/>
        <v>0</v>
      </c>
      <c r="BK84" s="43">
        <f t="shared" si="113"/>
        <v>0</v>
      </c>
      <c r="BL84" s="43">
        <f t="shared" si="114"/>
        <v>0</v>
      </c>
      <c r="BM84" s="43">
        <f t="shared" si="115"/>
        <v>0</v>
      </c>
    </row>
    <row r="85" spans="1:65" ht="39.950000000000003" customHeight="1" x14ac:dyDescent="0.25">
      <c r="A85" s="51" t="s">
        <v>125</v>
      </c>
      <c r="B85" s="52" t="s">
        <v>147</v>
      </c>
      <c r="C85" s="53">
        <v>1435</v>
      </c>
      <c r="D85" s="54">
        <v>1456</v>
      </c>
      <c r="E85" s="54">
        <v>1078</v>
      </c>
      <c r="F85" s="53">
        <v>868</v>
      </c>
      <c r="G85" s="53">
        <v>868</v>
      </c>
      <c r="H85" s="27">
        <v>728</v>
      </c>
      <c r="I85" s="27">
        <v>728</v>
      </c>
      <c r="J85" s="27">
        <v>668</v>
      </c>
      <c r="K85" s="27">
        <v>686</v>
      </c>
      <c r="L85" s="27">
        <v>578.19999999999993</v>
      </c>
      <c r="M85" s="27">
        <v>728</v>
      </c>
      <c r="N85" s="55"/>
      <c r="O85" s="27"/>
      <c r="P85" s="27"/>
      <c r="Q85" s="28"/>
      <c r="T85" s="13">
        <f t="shared" si="116"/>
        <v>2891</v>
      </c>
      <c r="U85" s="13">
        <f t="shared" si="117"/>
        <v>2513</v>
      </c>
      <c r="V85" s="13">
        <f t="shared" si="118"/>
        <v>2303</v>
      </c>
      <c r="W85" s="13">
        <f t="shared" si="119"/>
        <v>2303</v>
      </c>
      <c r="X85" s="13">
        <f t="shared" si="120"/>
        <v>2163</v>
      </c>
      <c r="Y85" s="13">
        <f t="shared" si="121"/>
        <v>2163</v>
      </c>
      <c r="Z85" s="13">
        <f t="shared" si="122"/>
        <v>2103</v>
      </c>
      <c r="AA85" s="13">
        <f t="shared" si="123"/>
        <v>2121</v>
      </c>
      <c r="AB85" s="13">
        <f t="shared" si="124"/>
        <v>2013.1999999999998</v>
      </c>
      <c r="AC85" s="13">
        <f t="shared" si="125"/>
        <v>2163</v>
      </c>
      <c r="AD85" s="13">
        <f t="shared" si="126"/>
        <v>1435</v>
      </c>
      <c r="AE85" s="13">
        <f t="shared" si="127"/>
        <v>1435</v>
      </c>
      <c r="AF85" s="13">
        <f t="shared" si="128"/>
        <v>1435</v>
      </c>
      <c r="AG85" s="13">
        <f t="shared" si="129"/>
        <v>1435</v>
      </c>
      <c r="AI85" s="2">
        <f t="shared" si="88"/>
        <v>4019</v>
      </c>
      <c r="AJ85" s="2">
        <f t="shared" si="89"/>
        <v>3494</v>
      </c>
      <c r="AK85" s="2">
        <f t="shared" si="90"/>
        <v>3202</v>
      </c>
      <c r="AL85" s="2">
        <f t="shared" si="91"/>
        <v>3202</v>
      </c>
      <c r="AM85" s="2">
        <f t="shared" si="92"/>
        <v>3007</v>
      </c>
      <c r="AN85" s="2">
        <f t="shared" si="93"/>
        <v>3007</v>
      </c>
      <c r="AO85" s="2">
        <f t="shared" si="94"/>
        <v>2924</v>
      </c>
      <c r="AP85" s="2">
        <f t="shared" si="95"/>
        <v>2949</v>
      </c>
      <c r="AQ85" s="2">
        <f t="shared" si="96"/>
        <v>2799</v>
      </c>
      <c r="AR85" s="2">
        <f t="shared" si="97"/>
        <v>3007</v>
      </c>
      <c r="AS85" s="2">
        <f t="shared" si="98"/>
        <v>1995</v>
      </c>
      <c r="AT85" s="2">
        <f t="shared" si="99"/>
        <v>1995</v>
      </c>
      <c r="AU85" s="2">
        <f t="shared" si="100"/>
        <v>1995</v>
      </c>
      <c r="AV85" s="2">
        <f t="shared" si="101"/>
        <v>1995</v>
      </c>
      <c r="AY85" s="56"/>
      <c r="AZ85" s="43">
        <f t="shared" si="102"/>
        <v>0</v>
      </c>
      <c r="BA85" s="43">
        <f t="shared" si="103"/>
        <v>0</v>
      </c>
      <c r="BB85" s="43">
        <f t="shared" si="104"/>
        <v>0</v>
      </c>
      <c r="BC85" s="43">
        <f t="shared" si="105"/>
        <v>0</v>
      </c>
      <c r="BD85" s="43">
        <f t="shared" si="106"/>
        <v>0</v>
      </c>
      <c r="BE85" s="43">
        <f t="shared" si="107"/>
        <v>0</v>
      </c>
      <c r="BF85" s="43">
        <f t="shared" si="108"/>
        <v>0</v>
      </c>
      <c r="BG85" s="43">
        <f t="shared" si="109"/>
        <v>0</v>
      </c>
      <c r="BH85" s="43">
        <f t="shared" si="110"/>
        <v>0</v>
      </c>
      <c r="BI85" s="43">
        <f t="shared" si="111"/>
        <v>0</v>
      </c>
      <c r="BJ85" s="43">
        <f t="shared" si="112"/>
        <v>0</v>
      </c>
      <c r="BK85" s="43">
        <f t="shared" si="113"/>
        <v>0</v>
      </c>
      <c r="BL85" s="43">
        <f t="shared" si="114"/>
        <v>0</v>
      </c>
      <c r="BM85" s="43">
        <f t="shared" si="115"/>
        <v>0</v>
      </c>
    </row>
    <row r="86" spans="1:65" ht="39.950000000000003" customHeight="1" x14ac:dyDescent="0.25">
      <c r="A86" s="58"/>
      <c r="B86" s="97" t="s">
        <v>210</v>
      </c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77">
        <f>SUM(AZ4:AZ85)</f>
        <v>30436</v>
      </c>
      <c r="BA86" s="77">
        <f t="shared" ref="BA86:BM86" si="130">SUM(BA4:BA85)</f>
        <v>31855</v>
      </c>
      <c r="BB86" s="77">
        <f t="shared" si="130"/>
        <v>28844</v>
      </c>
      <c r="BC86" s="77">
        <f t="shared" si="130"/>
        <v>28921</v>
      </c>
      <c r="BD86" s="77">
        <f t="shared" si="130"/>
        <v>26042</v>
      </c>
      <c r="BE86" s="77">
        <f t="shared" si="130"/>
        <v>25783</v>
      </c>
      <c r="BF86" s="77">
        <f t="shared" si="130"/>
        <v>24975</v>
      </c>
      <c r="BG86" s="77">
        <f t="shared" si="130"/>
        <v>25311</v>
      </c>
      <c r="BH86" s="77">
        <f t="shared" si="130"/>
        <v>23561</v>
      </c>
      <c r="BI86" s="77">
        <f t="shared" si="130"/>
        <v>23561</v>
      </c>
      <c r="BJ86" s="77">
        <f t="shared" si="130"/>
        <v>26111</v>
      </c>
      <c r="BK86" s="77">
        <f t="shared" si="130"/>
        <v>21159</v>
      </c>
      <c r="BL86" s="77">
        <f t="shared" si="130"/>
        <v>21840</v>
      </c>
      <c r="BM86" s="77">
        <f t="shared" si="130"/>
        <v>15987</v>
      </c>
    </row>
    <row r="87" spans="1:65" ht="39.950000000000003" customHeight="1" x14ac:dyDescent="0.25">
      <c r="A87" s="95" t="s">
        <v>180</v>
      </c>
      <c r="B87" s="95"/>
      <c r="C87" s="47"/>
      <c r="D87" s="48"/>
      <c r="E87" s="48"/>
      <c r="F87" s="47"/>
      <c r="G87" s="47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2"/>
      <c r="S87" s="42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42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42"/>
      <c r="AX87" s="42"/>
      <c r="AY87" s="44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</row>
    <row r="88" spans="1:65" ht="39.950000000000003" customHeight="1" x14ac:dyDescent="0.25">
      <c r="A88" s="62" t="s">
        <v>215</v>
      </c>
      <c r="B88" s="61">
        <f t="shared" ref="B88" si="131">1242*0.3+300</f>
        <v>672.59999999999991</v>
      </c>
      <c r="AZ88" s="43">
        <f>$B88*$AY88</f>
        <v>0</v>
      </c>
      <c r="BA88" s="43">
        <f t="shared" ref="BA88:BM103" si="132">$B88*$AY88</f>
        <v>0</v>
      </c>
      <c r="BB88" s="43">
        <f t="shared" si="132"/>
        <v>0</v>
      </c>
      <c r="BC88" s="43">
        <f t="shared" si="132"/>
        <v>0</v>
      </c>
      <c r="BD88" s="43">
        <f t="shared" si="132"/>
        <v>0</v>
      </c>
      <c r="BE88" s="43">
        <f t="shared" si="132"/>
        <v>0</v>
      </c>
      <c r="BF88" s="43">
        <f t="shared" si="132"/>
        <v>0</v>
      </c>
      <c r="BG88" s="43">
        <f t="shared" si="132"/>
        <v>0</v>
      </c>
      <c r="BH88" s="43">
        <f t="shared" si="132"/>
        <v>0</v>
      </c>
      <c r="BI88" s="43">
        <f t="shared" si="132"/>
        <v>0</v>
      </c>
      <c r="BJ88" s="43">
        <f t="shared" si="132"/>
        <v>0</v>
      </c>
      <c r="BK88" s="43">
        <f t="shared" si="132"/>
        <v>0</v>
      </c>
      <c r="BL88" s="43">
        <f t="shared" si="132"/>
        <v>0</v>
      </c>
      <c r="BM88" s="43">
        <f t="shared" si="132"/>
        <v>0</v>
      </c>
    </row>
    <row r="89" spans="1:65" ht="39.950000000000003" customHeight="1" x14ac:dyDescent="0.25">
      <c r="A89" s="62" t="s">
        <v>179</v>
      </c>
      <c r="B89" s="61">
        <v>3478</v>
      </c>
      <c r="AZ89" s="43">
        <f t="shared" ref="AZ89:AZ103" si="133">$B89*$AY89</f>
        <v>0</v>
      </c>
      <c r="BA89" s="43">
        <f t="shared" si="132"/>
        <v>0</v>
      </c>
      <c r="BB89" s="43">
        <f t="shared" si="132"/>
        <v>0</v>
      </c>
      <c r="BC89" s="43">
        <f t="shared" si="132"/>
        <v>0</v>
      </c>
      <c r="BD89" s="43">
        <f t="shared" si="132"/>
        <v>0</v>
      </c>
      <c r="BE89" s="43">
        <f t="shared" si="132"/>
        <v>0</v>
      </c>
      <c r="BF89" s="43">
        <f t="shared" si="132"/>
        <v>0</v>
      </c>
      <c r="BG89" s="43">
        <f t="shared" si="132"/>
        <v>0</v>
      </c>
      <c r="BH89" s="43">
        <f t="shared" si="132"/>
        <v>0</v>
      </c>
      <c r="BI89" s="43">
        <f t="shared" si="132"/>
        <v>0</v>
      </c>
      <c r="BJ89" s="43">
        <f t="shared" si="132"/>
        <v>0</v>
      </c>
      <c r="BK89" s="43">
        <f t="shared" si="132"/>
        <v>0</v>
      </c>
      <c r="BL89" s="43">
        <f t="shared" si="132"/>
        <v>0</v>
      </c>
      <c r="BM89" s="43">
        <f t="shared" si="132"/>
        <v>0</v>
      </c>
    </row>
    <row r="90" spans="1:65" ht="39.950000000000003" customHeight="1" x14ac:dyDescent="0.25">
      <c r="A90" s="63" t="s">
        <v>181</v>
      </c>
      <c r="B90" s="61">
        <v>1726</v>
      </c>
      <c r="AY90" s="46">
        <v>2.7</v>
      </c>
      <c r="AZ90" s="43">
        <f t="shared" si="133"/>
        <v>4660.2000000000007</v>
      </c>
      <c r="BA90" s="43">
        <f t="shared" si="132"/>
        <v>4660.2000000000007</v>
      </c>
      <c r="BB90" s="43">
        <f t="shared" si="132"/>
        <v>4660.2000000000007</v>
      </c>
      <c r="BC90" s="43">
        <f t="shared" si="132"/>
        <v>4660.2000000000007</v>
      </c>
      <c r="BD90" s="43">
        <f t="shared" si="132"/>
        <v>4660.2000000000007</v>
      </c>
      <c r="BE90" s="43">
        <f t="shared" si="132"/>
        <v>4660.2000000000007</v>
      </c>
      <c r="BF90" s="43">
        <f t="shared" si="132"/>
        <v>4660.2000000000007</v>
      </c>
      <c r="BG90" s="43">
        <f t="shared" si="132"/>
        <v>4660.2000000000007</v>
      </c>
      <c r="BH90" s="43">
        <f t="shared" si="132"/>
        <v>4660.2000000000007</v>
      </c>
      <c r="BI90" s="43">
        <f t="shared" si="132"/>
        <v>4660.2000000000007</v>
      </c>
      <c r="BJ90" s="43">
        <f t="shared" si="132"/>
        <v>4660.2000000000007</v>
      </c>
      <c r="BK90" s="43">
        <f t="shared" si="132"/>
        <v>4660.2000000000007</v>
      </c>
      <c r="BL90" s="43">
        <f t="shared" si="132"/>
        <v>4660.2000000000007</v>
      </c>
      <c r="BM90" s="43">
        <f t="shared" si="132"/>
        <v>4660.2000000000007</v>
      </c>
    </row>
    <row r="91" spans="1:65" ht="39.950000000000003" customHeight="1" x14ac:dyDescent="0.3">
      <c r="A91" s="65" t="s">
        <v>182</v>
      </c>
      <c r="B91" s="61">
        <v>155</v>
      </c>
      <c r="AZ91" s="43">
        <f t="shared" si="133"/>
        <v>0</v>
      </c>
      <c r="BA91" s="43">
        <f t="shared" si="132"/>
        <v>0</v>
      </c>
      <c r="BB91" s="43">
        <f t="shared" si="132"/>
        <v>0</v>
      </c>
      <c r="BC91" s="43">
        <f t="shared" si="132"/>
        <v>0</v>
      </c>
      <c r="BD91" s="43">
        <f t="shared" si="132"/>
        <v>0</v>
      </c>
      <c r="BE91" s="43">
        <f t="shared" si="132"/>
        <v>0</v>
      </c>
      <c r="BF91" s="43">
        <f t="shared" si="132"/>
        <v>0</v>
      </c>
      <c r="BG91" s="43">
        <f t="shared" si="132"/>
        <v>0</v>
      </c>
      <c r="BH91" s="43">
        <f t="shared" si="132"/>
        <v>0</v>
      </c>
      <c r="BI91" s="43">
        <f t="shared" si="132"/>
        <v>0</v>
      </c>
      <c r="BJ91" s="43">
        <f t="shared" si="132"/>
        <v>0</v>
      </c>
      <c r="BK91" s="43">
        <f t="shared" si="132"/>
        <v>0</v>
      </c>
      <c r="BL91" s="43">
        <f t="shared" si="132"/>
        <v>0</v>
      </c>
      <c r="BM91" s="43">
        <f t="shared" si="132"/>
        <v>0</v>
      </c>
    </row>
    <row r="92" spans="1:65" ht="39.950000000000003" customHeight="1" x14ac:dyDescent="0.25">
      <c r="A92" s="64" t="s">
        <v>183</v>
      </c>
      <c r="B92" s="61">
        <v>1242</v>
      </c>
      <c r="AZ92" s="43">
        <f t="shared" si="133"/>
        <v>0</v>
      </c>
      <c r="BA92" s="43">
        <f t="shared" si="132"/>
        <v>0</v>
      </c>
      <c r="BB92" s="43">
        <f t="shared" si="132"/>
        <v>0</v>
      </c>
      <c r="BC92" s="43">
        <f t="shared" si="132"/>
        <v>0</v>
      </c>
      <c r="BD92" s="43">
        <f t="shared" si="132"/>
        <v>0</v>
      </c>
      <c r="BE92" s="43">
        <f t="shared" si="132"/>
        <v>0</v>
      </c>
      <c r="BF92" s="43">
        <f t="shared" si="132"/>
        <v>0</v>
      </c>
      <c r="BG92" s="43">
        <f t="shared" si="132"/>
        <v>0</v>
      </c>
      <c r="BH92" s="43">
        <f t="shared" si="132"/>
        <v>0</v>
      </c>
      <c r="BI92" s="43">
        <f t="shared" si="132"/>
        <v>0</v>
      </c>
      <c r="BJ92" s="43">
        <f t="shared" si="132"/>
        <v>0</v>
      </c>
      <c r="BK92" s="43">
        <f t="shared" si="132"/>
        <v>0</v>
      </c>
      <c r="BL92" s="43">
        <f t="shared" si="132"/>
        <v>0</v>
      </c>
      <c r="BM92" s="43">
        <f t="shared" si="132"/>
        <v>0</v>
      </c>
    </row>
    <row r="93" spans="1:65" ht="39.950000000000003" customHeight="1" x14ac:dyDescent="0.3">
      <c r="A93" s="65" t="s">
        <v>184</v>
      </c>
      <c r="B93" s="61">
        <v>87</v>
      </c>
      <c r="AZ93" s="43">
        <f t="shared" si="133"/>
        <v>0</v>
      </c>
      <c r="BA93" s="43">
        <f t="shared" si="132"/>
        <v>0</v>
      </c>
      <c r="BB93" s="43">
        <f t="shared" si="132"/>
        <v>0</v>
      </c>
      <c r="BC93" s="43">
        <f t="shared" si="132"/>
        <v>0</v>
      </c>
      <c r="BD93" s="43">
        <f t="shared" si="132"/>
        <v>0</v>
      </c>
      <c r="BE93" s="43">
        <f t="shared" si="132"/>
        <v>0</v>
      </c>
      <c r="BF93" s="43">
        <f t="shared" si="132"/>
        <v>0</v>
      </c>
      <c r="BG93" s="43">
        <f t="shared" si="132"/>
        <v>0</v>
      </c>
      <c r="BH93" s="43">
        <f t="shared" si="132"/>
        <v>0</v>
      </c>
      <c r="BI93" s="43">
        <f t="shared" si="132"/>
        <v>0</v>
      </c>
      <c r="BJ93" s="43">
        <f t="shared" si="132"/>
        <v>0</v>
      </c>
      <c r="BK93" s="43">
        <f t="shared" si="132"/>
        <v>0</v>
      </c>
      <c r="BL93" s="43">
        <f t="shared" si="132"/>
        <v>0</v>
      </c>
      <c r="BM93" s="43">
        <f t="shared" si="132"/>
        <v>0</v>
      </c>
    </row>
    <row r="94" spans="1:65" ht="39.950000000000003" customHeight="1" x14ac:dyDescent="0.25">
      <c r="A94" s="62" t="s">
        <v>185</v>
      </c>
      <c r="B94" s="61">
        <v>117</v>
      </c>
      <c r="AZ94" s="43">
        <f t="shared" si="133"/>
        <v>0</v>
      </c>
      <c r="BA94" s="43">
        <f t="shared" si="132"/>
        <v>0</v>
      </c>
      <c r="BB94" s="43">
        <f t="shared" si="132"/>
        <v>0</v>
      </c>
      <c r="BC94" s="43">
        <f t="shared" si="132"/>
        <v>0</v>
      </c>
      <c r="BD94" s="43">
        <f t="shared" si="132"/>
        <v>0</v>
      </c>
      <c r="BE94" s="43">
        <f t="shared" si="132"/>
        <v>0</v>
      </c>
      <c r="BF94" s="43">
        <f t="shared" si="132"/>
        <v>0</v>
      </c>
      <c r="BG94" s="43">
        <f t="shared" si="132"/>
        <v>0</v>
      </c>
      <c r="BH94" s="43">
        <f t="shared" si="132"/>
        <v>0</v>
      </c>
      <c r="BI94" s="43">
        <f t="shared" si="132"/>
        <v>0</v>
      </c>
      <c r="BJ94" s="43">
        <f t="shared" si="132"/>
        <v>0</v>
      </c>
      <c r="BK94" s="43">
        <f t="shared" si="132"/>
        <v>0</v>
      </c>
      <c r="BL94" s="43">
        <f t="shared" si="132"/>
        <v>0</v>
      </c>
      <c r="BM94" s="43">
        <f t="shared" si="132"/>
        <v>0</v>
      </c>
    </row>
    <row r="95" spans="1:65" ht="39.950000000000003" customHeight="1" x14ac:dyDescent="0.25">
      <c r="A95" s="62" t="s">
        <v>186</v>
      </c>
      <c r="B95" s="61">
        <v>57</v>
      </c>
      <c r="AZ95" s="43">
        <f t="shared" si="133"/>
        <v>0</v>
      </c>
      <c r="BA95" s="43">
        <f t="shared" si="132"/>
        <v>0</v>
      </c>
      <c r="BB95" s="43">
        <f t="shared" si="132"/>
        <v>0</v>
      </c>
      <c r="BC95" s="43">
        <f t="shared" si="132"/>
        <v>0</v>
      </c>
      <c r="BD95" s="43">
        <f t="shared" si="132"/>
        <v>0</v>
      </c>
      <c r="BE95" s="43">
        <f t="shared" si="132"/>
        <v>0</v>
      </c>
      <c r="BF95" s="43">
        <f t="shared" si="132"/>
        <v>0</v>
      </c>
      <c r="BG95" s="43">
        <f t="shared" si="132"/>
        <v>0</v>
      </c>
      <c r="BH95" s="43">
        <f t="shared" si="132"/>
        <v>0</v>
      </c>
      <c r="BI95" s="43">
        <f t="shared" si="132"/>
        <v>0</v>
      </c>
      <c r="BJ95" s="43">
        <f t="shared" si="132"/>
        <v>0</v>
      </c>
      <c r="BK95" s="43">
        <f t="shared" si="132"/>
        <v>0</v>
      </c>
      <c r="BL95" s="43">
        <f t="shared" si="132"/>
        <v>0</v>
      </c>
      <c r="BM95" s="43">
        <f t="shared" si="132"/>
        <v>0</v>
      </c>
    </row>
    <row r="96" spans="1:65" ht="39.950000000000003" customHeight="1" x14ac:dyDescent="0.25">
      <c r="A96" s="62" t="s">
        <v>187</v>
      </c>
      <c r="B96" s="61">
        <v>490</v>
      </c>
      <c r="AZ96" s="43">
        <f t="shared" si="133"/>
        <v>0</v>
      </c>
      <c r="BA96" s="43">
        <f t="shared" si="132"/>
        <v>0</v>
      </c>
      <c r="BB96" s="43">
        <f t="shared" si="132"/>
        <v>0</v>
      </c>
      <c r="BC96" s="43">
        <f t="shared" si="132"/>
        <v>0</v>
      </c>
      <c r="BD96" s="43">
        <f t="shared" si="132"/>
        <v>0</v>
      </c>
      <c r="BE96" s="43">
        <f t="shared" si="132"/>
        <v>0</v>
      </c>
      <c r="BF96" s="43">
        <f t="shared" si="132"/>
        <v>0</v>
      </c>
      <c r="BG96" s="43">
        <f t="shared" si="132"/>
        <v>0</v>
      </c>
      <c r="BH96" s="43">
        <f t="shared" si="132"/>
        <v>0</v>
      </c>
      <c r="BI96" s="43">
        <f t="shared" si="132"/>
        <v>0</v>
      </c>
      <c r="BJ96" s="43">
        <f t="shared" si="132"/>
        <v>0</v>
      </c>
      <c r="BK96" s="43">
        <f t="shared" si="132"/>
        <v>0</v>
      </c>
      <c r="BL96" s="43">
        <f t="shared" si="132"/>
        <v>0</v>
      </c>
      <c r="BM96" s="43">
        <f t="shared" si="132"/>
        <v>0</v>
      </c>
    </row>
    <row r="97" spans="1:65" ht="39.950000000000003" customHeight="1" x14ac:dyDescent="0.25">
      <c r="A97" s="62" t="s">
        <v>188</v>
      </c>
      <c r="B97" s="61">
        <v>1140</v>
      </c>
      <c r="AZ97" s="43">
        <f t="shared" si="133"/>
        <v>0</v>
      </c>
      <c r="BA97" s="43">
        <f t="shared" si="132"/>
        <v>0</v>
      </c>
      <c r="BB97" s="43">
        <f t="shared" si="132"/>
        <v>0</v>
      </c>
      <c r="BC97" s="43">
        <f t="shared" si="132"/>
        <v>0</v>
      </c>
      <c r="BD97" s="43">
        <f t="shared" si="132"/>
        <v>0</v>
      </c>
      <c r="BE97" s="43">
        <f t="shared" si="132"/>
        <v>0</v>
      </c>
      <c r="BF97" s="43">
        <f t="shared" si="132"/>
        <v>0</v>
      </c>
      <c r="BG97" s="43">
        <f t="shared" si="132"/>
        <v>0</v>
      </c>
      <c r="BH97" s="43">
        <f t="shared" si="132"/>
        <v>0</v>
      </c>
      <c r="BI97" s="43">
        <f t="shared" si="132"/>
        <v>0</v>
      </c>
      <c r="BJ97" s="43">
        <f t="shared" si="132"/>
        <v>0</v>
      </c>
      <c r="BK97" s="43">
        <f t="shared" si="132"/>
        <v>0</v>
      </c>
      <c r="BL97" s="43">
        <f t="shared" si="132"/>
        <v>0</v>
      </c>
      <c r="BM97" s="43">
        <f t="shared" si="132"/>
        <v>0</v>
      </c>
    </row>
    <row r="98" spans="1:65" ht="39.950000000000003" customHeight="1" x14ac:dyDescent="0.25">
      <c r="A98" s="62" t="s">
        <v>189</v>
      </c>
      <c r="B98" s="61">
        <v>1560</v>
      </c>
      <c r="AZ98" s="43">
        <f t="shared" si="133"/>
        <v>0</v>
      </c>
      <c r="BA98" s="43">
        <f t="shared" si="132"/>
        <v>0</v>
      </c>
      <c r="BB98" s="43">
        <f t="shared" si="132"/>
        <v>0</v>
      </c>
      <c r="BC98" s="43">
        <f t="shared" si="132"/>
        <v>0</v>
      </c>
      <c r="BD98" s="43">
        <f t="shared" si="132"/>
        <v>0</v>
      </c>
      <c r="BE98" s="43">
        <f t="shared" si="132"/>
        <v>0</v>
      </c>
      <c r="BF98" s="43">
        <f t="shared" si="132"/>
        <v>0</v>
      </c>
      <c r="BG98" s="43">
        <f t="shared" si="132"/>
        <v>0</v>
      </c>
      <c r="BH98" s="43">
        <f t="shared" si="132"/>
        <v>0</v>
      </c>
      <c r="BI98" s="43">
        <f t="shared" si="132"/>
        <v>0</v>
      </c>
      <c r="BJ98" s="43">
        <f t="shared" si="132"/>
        <v>0</v>
      </c>
      <c r="BK98" s="43">
        <f t="shared" si="132"/>
        <v>0</v>
      </c>
      <c r="BL98" s="43">
        <f t="shared" si="132"/>
        <v>0</v>
      </c>
      <c r="BM98" s="43">
        <f t="shared" si="132"/>
        <v>0</v>
      </c>
    </row>
    <row r="99" spans="1:65" ht="39.950000000000003" customHeight="1" x14ac:dyDescent="0.25">
      <c r="A99" s="62" t="s">
        <v>190</v>
      </c>
      <c r="B99" s="61">
        <v>2904</v>
      </c>
      <c r="AZ99" s="43">
        <f t="shared" si="133"/>
        <v>0</v>
      </c>
      <c r="BA99" s="43">
        <f t="shared" si="132"/>
        <v>0</v>
      </c>
      <c r="BB99" s="43">
        <f t="shared" si="132"/>
        <v>0</v>
      </c>
      <c r="BC99" s="43">
        <f t="shared" si="132"/>
        <v>0</v>
      </c>
      <c r="BD99" s="43">
        <f t="shared" si="132"/>
        <v>0</v>
      </c>
      <c r="BE99" s="43">
        <f t="shared" si="132"/>
        <v>0</v>
      </c>
      <c r="BF99" s="43">
        <f t="shared" si="132"/>
        <v>0</v>
      </c>
      <c r="BG99" s="43">
        <f t="shared" si="132"/>
        <v>0</v>
      </c>
      <c r="BH99" s="43">
        <f t="shared" si="132"/>
        <v>0</v>
      </c>
      <c r="BI99" s="43">
        <f t="shared" si="132"/>
        <v>0</v>
      </c>
      <c r="BJ99" s="43">
        <f t="shared" si="132"/>
        <v>0</v>
      </c>
      <c r="BK99" s="43">
        <f t="shared" si="132"/>
        <v>0</v>
      </c>
      <c r="BL99" s="43">
        <f t="shared" si="132"/>
        <v>0</v>
      </c>
      <c r="BM99" s="43">
        <f t="shared" si="132"/>
        <v>0</v>
      </c>
    </row>
    <row r="100" spans="1:65" ht="39.950000000000003" customHeight="1" x14ac:dyDescent="0.25">
      <c r="A100" s="62" t="s">
        <v>191</v>
      </c>
      <c r="B100" s="61">
        <v>165</v>
      </c>
      <c r="AZ100" s="43">
        <f t="shared" si="133"/>
        <v>0</v>
      </c>
      <c r="BA100" s="43">
        <f t="shared" si="132"/>
        <v>0</v>
      </c>
      <c r="BB100" s="43">
        <f t="shared" si="132"/>
        <v>0</v>
      </c>
      <c r="BC100" s="43">
        <f t="shared" si="132"/>
        <v>0</v>
      </c>
      <c r="BD100" s="43">
        <f t="shared" si="132"/>
        <v>0</v>
      </c>
      <c r="BE100" s="43">
        <f t="shared" si="132"/>
        <v>0</v>
      </c>
      <c r="BF100" s="43">
        <f t="shared" si="132"/>
        <v>0</v>
      </c>
      <c r="BG100" s="43">
        <f t="shared" si="132"/>
        <v>0</v>
      </c>
      <c r="BH100" s="43">
        <f t="shared" si="132"/>
        <v>0</v>
      </c>
      <c r="BI100" s="43">
        <f t="shared" si="132"/>
        <v>0</v>
      </c>
      <c r="BJ100" s="43">
        <f t="shared" si="132"/>
        <v>0</v>
      </c>
      <c r="BK100" s="43">
        <f t="shared" si="132"/>
        <v>0</v>
      </c>
      <c r="BL100" s="43">
        <f t="shared" si="132"/>
        <v>0</v>
      </c>
      <c r="BM100" s="43">
        <f t="shared" si="132"/>
        <v>0</v>
      </c>
    </row>
    <row r="101" spans="1:65" ht="39.950000000000003" customHeight="1" x14ac:dyDescent="0.25">
      <c r="A101" s="67" t="s">
        <v>192</v>
      </c>
      <c r="B101" s="66"/>
      <c r="AZ101" s="43">
        <f t="shared" si="133"/>
        <v>0</v>
      </c>
      <c r="BA101" s="43">
        <f t="shared" si="132"/>
        <v>0</v>
      </c>
      <c r="BB101" s="43">
        <f t="shared" si="132"/>
        <v>0</v>
      </c>
      <c r="BC101" s="43">
        <f t="shared" si="132"/>
        <v>0</v>
      </c>
      <c r="BD101" s="43">
        <f t="shared" si="132"/>
        <v>0</v>
      </c>
      <c r="BE101" s="43">
        <f t="shared" si="132"/>
        <v>0</v>
      </c>
      <c r="BF101" s="43">
        <f t="shared" si="132"/>
        <v>0</v>
      </c>
      <c r="BG101" s="43">
        <f t="shared" si="132"/>
        <v>0</v>
      </c>
      <c r="BH101" s="43">
        <f t="shared" si="132"/>
        <v>0</v>
      </c>
      <c r="BI101" s="43">
        <f t="shared" si="132"/>
        <v>0</v>
      </c>
      <c r="BJ101" s="43">
        <f t="shared" si="132"/>
        <v>0</v>
      </c>
      <c r="BK101" s="43">
        <f t="shared" si="132"/>
        <v>0</v>
      </c>
      <c r="BL101" s="43">
        <f t="shared" si="132"/>
        <v>0</v>
      </c>
      <c r="BM101" s="43">
        <f t="shared" si="132"/>
        <v>0</v>
      </c>
    </row>
    <row r="102" spans="1:65" ht="39.950000000000003" customHeight="1" x14ac:dyDescent="0.25">
      <c r="A102" s="67" t="s">
        <v>193</v>
      </c>
      <c r="B102" s="66"/>
      <c r="AZ102" s="43">
        <f t="shared" si="133"/>
        <v>0</v>
      </c>
      <c r="BA102" s="43">
        <f t="shared" si="132"/>
        <v>0</v>
      </c>
      <c r="BB102" s="43">
        <f t="shared" si="132"/>
        <v>0</v>
      </c>
      <c r="BC102" s="43">
        <f t="shared" si="132"/>
        <v>0</v>
      </c>
      <c r="BD102" s="43">
        <f t="shared" si="132"/>
        <v>0</v>
      </c>
      <c r="BE102" s="43">
        <f t="shared" si="132"/>
        <v>0</v>
      </c>
      <c r="BF102" s="43">
        <f t="shared" si="132"/>
        <v>0</v>
      </c>
      <c r="BG102" s="43">
        <f t="shared" si="132"/>
        <v>0</v>
      </c>
      <c r="BH102" s="43">
        <f t="shared" si="132"/>
        <v>0</v>
      </c>
      <c r="BI102" s="43">
        <f t="shared" si="132"/>
        <v>0</v>
      </c>
      <c r="BJ102" s="43">
        <f t="shared" si="132"/>
        <v>0</v>
      </c>
      <c r="BK102" s="43">
        <f t="shared" si="132"/>
        <v>0</v>
      </c>
      <c r="BL102" s="43">
        <f t="shared" si="132"/>
        <v>0</v>
      </c>
      <c r="BM102" s="43">
        <f t="shared" si="132"/>
        <v>0</v>
      </c>
    </row>
    <row r="103" spans="1:65" ht="39.950000000000003" customHeight="1" x14ac:dyDescent="0.25">
      <c r="A103" s="67" t="s">
        <v>194</v>
      </c>
      <c r="B103" s="78"/>
      <c r="AY103" s="56"/>
      <c r="AZ103" s="79">
        <f t="shared" si="133"/>
        <v>0</v>
      </c>
      <c r="BA103" s="79">
        <f t="shared" si="132"/>
        <v>0</v>
      </c>
      <c r="BB103" s="79">
        <f t="shared" si="132"/>
        <v>0</v>
      </c>
      <c r="BC103" s="79">
        <f t="shared" si="132"/>
        <v>0</v>
      </c>
      <c r="BD103" s="79">
        <f t="shared" si="132"/>
        <v>0</v>
      </c>
      <c r="BE103" s="79">
        <f t="shared" si="132"/>
        <v>0</v>
      </c>
      <c r="BF103" s="79">
        <f t="shared" si="132"/>
        <v>0</v>
      </c>
      <c r="BG103" s="79">
        <f t="shared" si="132"/>
        <v>0</v>
      </c>
      <c r="BH103" s="79">
        <f t="shared" si="132"/>
        <v>0</v>
      </c>
      <c r="BI103" s="79">
        <f t="shared" si="132"/>
        <v>0</v>
      </c>
      <c r="BJ103" s="79">
        <f t="shared" si="132"/>
        <v>0</v>
      </c>
      <c r="BK103" s="79">
        <f t="shared" si="132"/>
        <v>0</v>
      </c>
      <c r="BL103" s="79">
        <f t="shared" si="132"/>
        <v>0</v>
      </c>
      <c r="BM103" s="79">
        <f t="shared" si="132"/>
        <v>0</v>
      </c>
    </row>
    <row r="104" spans="1:65" ht="39.950000000000003" customHeight="1" x14ac:dyDescent="0.25">
      <c r="B104" s="97" t="s">
        <v>208</v>
      </c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  <c r="AW104" s="97"/>
      <c r="AX104" s="97"/>
      <c r="AY104" s="97"/>
      <c r="AZ104" s="80">
        <f>SUM(AZ88:AZ103)</f>
        <v>4660.2000000000007</v>
      </c>
      <c r="BA104" s="80">
        <f t="shared" ref="BA104:BM104" si="134">SUM(BA88:BA103)</f>
        <v>4660.2000000000007</v>
      </c>
      <c r="BB104" s="80">
        <f t="shared" si="134"/>
        <v>4660.2000000000007</v>
      </c>
      <c r="BC104" s="80">
        <f t="shared" si="134"/>
        <v>4660.2000000000007</v>
      </c>
      <c r="BD104" s="80">
        <f t="shared" si="134"/>
        <v>4660.2000000000007</v>
      </c>
      <c r="BE104" s="80">
        <f t="shared" si="134"/>
        <v>4660.2000000000007</v>
      </c>
      <c r="BF104" s="80">
        <f t="shared" si="134"/>
        <v>4660.2000000000007</v>
      </c>
      <c r="BG104" s="80">
        <f t="shared" si="134"/>
        <v>4660.2000000000007</v>
      </c>
      <c r="BH104" s="80">
        <f t="shared" si="134"/>
        <v>4660.2000000000007</v>
      </c>
      <c r="BI104" s="80">
        <f t="shared" si="134"/>
        <v>4660.2000000000007</v>
      </c>
      <c r="BJ104" s="80">
        <f t="shared" si="134"/>
        <v>4660.2000000000007</v>
      </c>
      <c r="BK104" s="80">
        <f t="shared" si="134"/>
        <v>4660.2000000000007</v>
      </c>
      <c r="BL104" s="80">
        <f t="shared" si="134"/>
        <v>4660.2000000000007</v>
      </c>
      <c r="BM104" s="80">
        <f t="shared" si="134"/>
        <v>4660.2000000000007</v>
      </c>
    </row>
    <row r="105" spans="1:65" ht="39.950000000000003" customHeight="1" x14ac:dyDescent="0.25">
      <c r="B105" s="97" t="s">
        <v>209</v>
      </c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  <c r="AY105" s="97"/>
      <c r="AZ105" s="77">
        <f>AZ104+AZ86</f>
        <v>35096.199999999997</v>
      </c>
      <c r="BA105" s="77">
        <f t="shared" ref="BA105:BM105" si="135">BA104+BA86</f>
        <v>36515.199999999997</v>
      </c>
      <c r="BB105" s="77">
        <f t="shared" si="135"/>
        <v>33504.199999999997</v>
      </c>
      <c r="BC105" s="77">
        <f t="shared" si="135"/>
        <v>33581.199999999997</v>
      </c>
      <c r="BD105" s="77">
        <f t="shared" si="135"/>
        <v>30702.2</v>
      </c>
      <c r="BE105" s="77">
        <f t="shared" si="135"/>
        <v>30443.200000000001</v>
      </c>
      <c r="BF105" s="77">
        <f t="shared" si="135"/>
        <v>29635.200000000001</v>
      </c>
      <c r="BG105" s="77">
        <f t="shared" si="135"/>
        <v>29971.200000000001</v>
      </c>
      <c r="BH105" s="77">
        <f t="shared" si="135"/>
        <v>28221.200000000001</v>
      </c>
      <c r="BI105" s="77">
        <f t="shared" si="135"/>
        <v>28221.200000000001</v>
      </c>
      <c r="BJ105" s="77">
        <f t="shared" si="135"/>
        <v>30771.200000000001</v>
      </c>
      <c r="BK105" s="77">
        <f t="shared" si="135"/>
        <v>25819.200000000001</v>
      </c>
      <c r="BL105" s="77">
        <f t="shared" si="135"/>
        <v>26500.2</v>
      </c>
      <c r="BM105" s="77">
        <f t="shared" si="135"/>
        <v>20647.2</v>
      </c>
    </row>
    <row r="106" spans="1:65" ht="39.950000000000003" customHeight="1" x14ac:dyDescent="0.25">
      <c r="AY106" s="68"/>
    </row>
    <row r="107" spans="1:65" ht="39.950000000000003" customHeight="1" x14ac:dyDescent="0.25">
      <c r="AY107" s="68"/>
    </row>
    <row r="108" spans="1:65" ht="39.950000000000003" customHeight="1" x14ac:dyDescent="0.25">
      <c r="A108" s="96" t="s">
        <v>195</v>
      </c>
      <c r="B108" s="96"/>
      <c r="AY108" s="68"/>
    </row>
    <row r="109" spans="1:65" ht="39.950000000000003" customHeight="1" x14ac:dyDescent="0.25">
      <c r="A109" s="62" t="s">
        <v>196</v>
      </c>
      <c r="B109" s="69">
        <v>0.1</v>
      </c>
      <c r="AX109" s="70" t="s">
        <v>203</v>
      </c>
      <c r="AZ109" s="43">
        <f>AZ105*$B109</f>
        <v>3509.62</v>
      </c>
      <c r="BA109" s="43">
        <f t="shared" ref="BA109:BM109" si="136">BA105*$B109</f>
        <v>3651.52</v>
      </c>
      <c r="BB109" s="43">
        <f t="shared" si="136"/>
        <v>3350.42</v>
      </c>
      <c r="BC109" s="43">
        <f t="shared" si="136"/>
        <v>3358.12</v>
      </c>
      <c r="BD109" s="43">
        <f t="shared" si="136"/>
        <v>3070.2200000000003</v>
      </c>
      <c r="BE109" s="43">
        <f t="shared" si="136"/>
        <v>3044.32</v>
      </c>
      <c r="BF109" s="43">
        <f t="shared" si="136"/>
        <v>2963.5200000000004</v>
      </c>
      <c r="BG109" s="43">
        <f t="shared" si="136"/>
        <v>2997.1200000000003</v>
      </c>
      <c r="BH109" s="43">
        <f t="shared" si="136"/>
        <v>2822.1200000000003</v>
      </c>
      <c r="BI109" s="43">
        <f t="shared" si="136"/>
        <v>2822.1200000000003</v>
      </c>
      <c r="BJ109" s="43">
        <f t="shared" si="136"/>
        <v>3077.1200000000003</v>
      </c>
      <c r="BK109" s="43">
        <f t="shared" si="136"/>
        <v>2581.92</v>
      </c>
      <c r="BL109" s="43">
        <f t="shared" si="136"/>
        <v>2650.0200000000004</v>
      </c>
      <c r="BM109" s="43">
        <f t="shared" si="136"/>
        <v>2064.7200000000003</v>
      </c>
    </row>
    <row r="110" spans="1:65" ht="39.950000000000003" customHeight="1" x14ac:dyDescent="0.25">
      <c r="A110" s="62" t="s">
        <v>197</v>
      </c>
      <c r="B110" s="61">
        <v>400</v>
      </c>
      <c r="AX110" s="71" t="s">
        <v>204</v>
      </c>
      <c r="AZ110" s="43">
        <f t="shared" ref="AZ110:BM115" si="137">$B110*$AY110</f>
        <v>0</v>
      </c>
      <c r="BA110" s="43">
        <f t="shared" si="137"/>
        <v>0</v>
      </c>
      <c r="BB110" s="43">
        <f t="shared" si="137"/>
        <v>0</v>
      </c>
      <c r="BC110" s="43">
        <f t="shared" si="137"/>
        <v>0</v>
      </c>
      <c r="BD110" s="43">
        <f t="shared" si="137"/>
        <v>0</v>
      </c>
      <c r="BE110" s="43">
        <f t="shared" si="137"/>
        <v>0</v>
      </c>
      <c r="BF110" s="43">
        <f t="shared" si="137"/>
        <v>0</v>
      </c>
      <c r="BG110" s="43">
        <f t="shared" si="137"/>
        <v>0</v>
      </c>
      <c r="BH110" s="43">
        <f t="shared" si="137"/>
        <v>0</v>
      </c>
      <c r="BI110" s="43">
        <f t="shared" si="137"/>
        <v>0</v>
      </c>
      <c r="BJ110" s="43">
        <f t="shared" si="137"/>
        <v>0</v>
      </c>
      <c r="BK110" s="43">
        <f t="shared" si="137"/>
        <v>0</v>
      </c>
      <c r="BL110" s="43">
        <f t="shared" si="137"/>
        <v>0</v>
      </c>
      <c r="BM110" s="43">
        <f t="shared" si="137"/>
        <v>0</v>
      </c>
    </row>
    <row r="111" spans="1:65" ht="39.950000000000003" customHeight="1" x14ac:dyDescent="0.25">
      <c r="A111" s="64" t="s">
        <v>198</v>
      </c>
      <c r="B111" s="61">
        <f>790</f>
        <v>790</v>
      </c>
      <c r="AX111" s="72" t="s">
        <v>205</v>
      </c>
      <c r="AZ111" s="43">
        <f t="shared" si="137"/>
        <v>0</v>
      </c>
      <c r="BA111" s="43">
        <f t="shared" si="137"/>
        <v>0</v>
      </c>
      <c r="BB111" s="43">
        <f t="shared" si="137"/>
        <v>0</v>
      </c>
      <c r="BC111" s="43">
        <f t="shared" si="137"/>
        <v>0</v>
      </c>
      <c r="BD111" s="43">
        <f t="shared" si="137"/>
        <v>0</v>
      </c>
      <c r="BE111" s="43">
        <f t="shared" si="137"/>
        <v>0</v>
      </c>
      <c r="BF111" s="43">
        <f t="shared" si="137"/>
        <v>0</v>
      </c>
      <c r="BG111" s="43">
        <f t="shared" si="137"/>
        <v>0</v>
      </c>
      <c r="BH111" s="43">
        <f t="shared" si="137"/>
        <v>0</v>
      </c>
      <c r="BI111" s="43">
        <f t="shared" si="137"/>
        <v>0</v>
      </c>
      <c r="BJ111" s="43">
        <f t="shared" si="137"/>
        <v>0</v>
      </c>
      <c r="BK111" s="43">
        <f t="shared" si="137"/>
        <v>0</v>
      </c>
      <c r="BL111" s="43">
        <f t="shared" si="137"/>
        <v>0</v>
      </c>
      <c r="BM111" s="43">
        <f t="shared" si="137"/>
        <v>0</v>
      </c>
    </row>
    <row r="112" spans="1:65" ht="39.950000000000003" customHeight="1" x14ac:dyDescent="0.25">
      <c r="A112" s="64" t="s">
        <v>199</v>
      </c>
      <c r="B112" s="61">
        <v>200</v>
      </c>
      <c r="AX112" s="72" t="s">
        <v>206</v>
      </c>
      <c r="AZ112" s="43">
        <f t="shared" si="137"/>
        <v>0</v>
      </c>
      <c r="BA112" s="43">
        <f t="shared" si="137"/>
        <v>0</v>
      </c>
      <c r="BB112" s="43">
        <f t="shared" si="137"/>
        <v>0</v>
      </c>
      <c r="BC112" s="43">
        <f t="shared" si="137"/>
        <v>0</v>
      </c>
      <c r="BD112" s="43">
        <f t="shared" si="137"/>
        <v>0</v>
      </c>
      <c r="BE112" s="43">
        <f t="shared" si="137"/>
        <v>0</v>
      </c>
      <c r="BF112" s="43">
        <f t="shared" si="137"/>
        <v>0</v>
      </c>
      <c r="BG112" s="43">
        <f t="shared" si="137"/>
        <v>0</v>
      </c>
      <c r="BH112" s="43">
        <f t="shared" si="137"/>
        <v>0</v>
      </c>
      <c r="BI112" s="43">
        <f t="shared" si="137"/>
        <v>0</v>
      </c>
      <c r="BJ112" s="43">
        <f t="shared" si="137"/>
        <v>0</v>
      </c>
      <c r="BK112" s="43">
        <f t="shared" si="137"/>
        <v>0</v>
      </c>
      <c r="BL112" s="43">
        <f t="shared" si="137"/>
        <v>0</v>
      </c>
      <c r="BM112" s="43">
        <f t="shared" si="137"/>
        <v>0</v>
      </c>
    </row>
    <row r="113" spans="1:65" ht="39.950000000000003" customHeight="1" x14ac:dyDescent="0.25">
      <c r="A113" s="64" t="s">
        <v>200</v>
      </c>
      <c r="B113" s="61">
        <v>300</v>
      </c>
      <c r="AX113" s="72" t="s">
        <v>206</v>
      </c>
      <c r="AZ113" s="43">
        <f t="shared" si="137"/>
        <v>0</v>
      </c>
      <c r="BA113" s="43">
        <f t="shared" si="137"/>
        <v>0</v>
      </c>
      <c r="BB113" s="43">
        <f t="shared" si="137"/>
        <v>0</v>
      </c>
      <c r="BC113" s="43">
        <f t="shared" si="137"/>
        <v>0</v>
      </c>
      <c r="BD113" s="43">
        <f t="shared" si="137"/>
        <v>0</v>
      </c>
      <c r="BE113" s="43">
        <f t="shared" si="137"/>
        <v>0</v>
      </c>
      <c r="BF113" s="43">
        <f t="shared" si="137"/>
        <v>0</v>
      </c>
      <c r="BG113" s="43">
        <f t="shared" si="137"/>
        <v>0</v>
      </c>
      <c r="BH113" s="43">
        <f t="shared" si="137"/>
        <v>0</v>
      </c>
      <c r="BI113" s="43">
        <f t="shared" si="137"/>
        <v>0</v>
      </c>
      <c r="BJ113" s="43">
        <f t="shared" si="137"/>
        <v>0</v>
      </c>
      <c r="BK113" s="43">
        <f t="shared" si="137"/>
        <v>0</v>
      </c>
      <c r="BL113" s="43">
        <f t="shared" si="137"/>
        <v>0</v>
      </c>
      <c r="BM113" s="43">
        <f t="shared" si="137"/>
        <v>0</v>
      </c>
    </row>
    <row r="114" spans="1:65" ht="39.950000000000003" customHeight="1" x14ac:dyDescent="0.25">
      <c r="A114" s="64" t="s">
        <v>201</v>
      </c>
      <c r="B114" s="61">
        <v>250</v>
      </c>
      <c r="AX114" s="73" t="s">
        <v>207</v>
      </c>
      <c r="AZ114" s="43">
        <f t="shared" si="137"/>
        <v>0</v>
      </c>
      <c r="BA114" s="43">
        <f t="shared" si="137"/>
        <v>0</v>
      </c>
      <c r="BB114" s="43">
        <f t="shared" si="137"/>
        <v>0</v>
      </c>
      <c r="BC114" s="43">
        <f t="shared" si="137"/>
        <v>0</v>
      </c>
      <c r="BD114" s="43">
        <f t="shared" si="137"/>
        <v>0</v>
      </c>
      <c r="BE114" s="43">
        <f t="shared" si="137"/>
        <v>0</v>
      </c>
      <c r="BF114" s="43">
        <f t="shared" si="137"/>
        <v>0</v>
      </c>
      <c r="BG114" s="43">
        <f t="shared" si="137"/>
        <v>0</v>
      </c>
      <c r="BH114" s="43">
        <f t="shared" si="137"/>
        <v>0</v>
      </c>
      <c r="BI114" s="43">
        <f t="shared" si="137"/>
        <v>0</v>
      </c>
      <c r="BJ114" s="43">
        <f t="shared" si="137"/>
        <v>0</v>
      </c>
      <c r="BK114" s="43">
        <f t="shared" si="137"/>
        <v>0</v>
      </c>
      <c r="BL114" s="43">
        <f t="shared" si="137"/>
        <v>0</v>
      </c>
      <c r="BM114" s="43">
        <f t="shared" si="137"/>
        <v>0</v>
      </c>
    </row>
    <row r="115" spans="1:65" ht="39.950000000000003" customHeight="1" x14ac:dyDescent="0.25">
      <c r="A115" s="64" t="s">
        <v>202</v>
      </c>
      <c r="B115" s="81">
        <v>200</v>
      </c>
      <c r="AX115" s="82" t="s">
        <v>206</v>
      </c>
      <c r="AY115" s="56"/>
      <c r="AZ115" s="79">
        <f t="shared" si="137"/>
        <v>0</v>
      </c>
      <c r="BA115" s="79">
        <f t="shared" si="137"/>
        <v>0</v>
      </c>
      <c r="BB115" s="79">
        <f t="shared" si="137"/>
        <v>0</v>
      </c>
      <c r="BC115" s="79">
        <f t="shared" si="137"/>
        <v>0</v>
      </c>
      <c r="BD115" s="79">
        <f t="shared" si="137"/>
        <v>0</v>
      </c>
      <c r="BE115" s="79">
        <f t="shared" si="137"/>
        <v>0</v>
      </c>
      <c r="BF115" s="79">
        <f t="shared" si="137"/>
        <v>0</v>
      </c>
      <c r="BG115" s="79">
        <f t="shared" si="137"/>
        <v>0</v>
      </c>
      <c r="BH115" s="79">
        <f t="shared" si="137"/>
        <v>0</v>
      </c>
      <c r="BI115" s="79">
        <f t="shared" si="137"/>
        <v>0</v>
      </c>
      <c r="BJ115" s="79">
        <f t="shared" si="137"/>
        <v>0</v>
      </c>
      <c r="BK115" s="79">
        <f t="shared" si="137"/>
        <v>0</v>
      </c>
      <c r="BL115" s="79">
        <f t="shared" si="137"/>
        <v>0</v>
      </c>
      <c r="BM115" s="79">
        <f t="shared" si="137"/>
        <v>0</v>
      </c>
    </row>
    <row r="116" spans="1:65" ht="39.950000000000003" customHeight="1" x14ac:dyDescent="0.25">
      <c r="B116" s="101" t="s">
        <v>212</v>
      </c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77">
        <f>SUM(AZ109:AZ115)</f>
        <v>3509.62</v>
      </c>
      <c r="BA116" s="77">
        <f t="shared" ref="BA116:BM116" si="138">SUM(BA109:BA115)</f>
        <v>3651.52</v>
      </c>
      <c r="BB116" s="77">
        <f t="shared" si="138"/>
        <v>3350.42</v>
      </c>
      <c r="BC116" s="77">
        <f t="shared" si="138"/>
        <v>3358.12</v>
      </c>
      <c r="BD116" s="77">
        <f t="shared" si="138"/>
        <v>3070.2200000000003</v>
      </c>
      <c r="BE116" s="77">
        <f t="shared" si="138"/>
        <v>3044.32</v>
      </c>
      <c r="BF116" s="77">
        <f t="shared" si="138"/>
        <v>2963.5200000000004</v>
      </c>
      <c r="BG116" s="77">
        <f t="shared" si="138"/>
        <v>2997.1200000000003</v>
      </c>
      <c r="BH116" s="77">
        <f t="shared" si="138"/>
        <v>2822.1200000000003</v>
      </c>
      <c r="BI116" s="77">
        <f t="shared" si="138"/>
        <v>2822.1200000000003</v>
      </c>
      <c r="BJ116" s="77">
        <f t="shared" si="138"/>
        <v>3077.1200000000003</v>
      </c>
      <c r="BK116" s="77">
        <f t="shared" si="138"/>
        <v>2581.92</v>
      </c>
      <c r="BL116" s="77">
        <f t="shared" si="138"/>
        <v>2650.0200000000004</v>
      </c>
      <c r="BM116" s="77">
        <f t="shared" si="138"/>
        <v>2064.7200000000003</v>
      </c>
    </row>
    <row r="117" spans="1:65" ht="39.950000000000003" customHeight="1" x14ac:dyDescent="0.25"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/>
      <c r="AH117" s="102"/>
      <c r="AI117" s="102"/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</row>
    <row r="118" spans="1:65" ht="39.950000000000003" customHeight="1" x14ac:dyDescent="0.25">
      <c r="B118" s="101" t="s">
        <v>211</v>
      </c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77">
        <f>AZ105+AZ116</f>
        <v>38605.82</v>
      </c>
      <c r="BA118" s="77">
        <f t="shared" ref="BA118:BM118" si="139">BA105+BA116</f>
        <v>40166.719999999994</v>
      </c>
      <c r="BB118" s="77">
        <f t="shared" si="139"/>
        <v>36854.619999999995</v>
      </c>
      <c r="BC118" s="77">
        <f t="shared" si="139"/>
        <v>36939.32</v>
      </c>
      <c r="BD118" s="77">
        <f t="shared" si="139"/>
        <v>33772.42</v>
      </c>
      <c r="BE118" s="77">
        <f t="shared" si="139"/>
        <v>33487.520000000004</v>
      </c>
      <c r="BF118" s="77">
        <f t="shared" si="139"/>
        <v>32598.720000000001</v>
      </c>
      <c r="BG118" s="77">
        <f t="shared" si="139"/>
        <v>32968.32</v>
      </c>
      <c r="BH118" s="77">
        <f t="shared" si="139"/>
        <v>31043.32</v>
      </c>
      <c r="BI118" s="77">
        <f t="shared" si="139"/>
        <v>31043.32</v>
      </c>
      <c r="BJ118" s="77">
        <f t="shared" si="139"/>
        <v>33848.32</v>
      </c>
      <c r="BK118" s="77">
        <f t="shared" si="139"/>
        <v>28401.120000000003</v>
      </c>
      <c r="BL118" s="77">
        <f t="shared" si="139"/>
        <v>29150.22</v>
      </c>
      <c r="BM118" s="77">
        <f t="shared" si="139"/>
        <v>22711.920000000002</v>
      </c>
    </row>
    <row r="119" spans="1:65" ht="39.950000000000003" customHeight="1" x14ac:dyDescent="0.25">
      <c r="AY119" s="68"/>
    </row>
    <row r="120" spans="1:65" ht="39.950000000000003" customHeight="1" x14ac:dyDescent="0.25">
      <c r="AY120" s="68"/>
    </row>
    <row r="121" spans="1:65" ht="39.950000000000003" customHeight="1" x14ac:dyDescent="0.25">
      <c r="AY121" s="68"/>
    </row>
    <row r="122" spans="1:65" ht="39.950000000000003" customHeight="1" x14ac:dyDescent="0.25">
      <c r="AY122" s="68"/>
    </row>
    <row r="123" spans="1:65" ht="39.950000000000003" customHeight="1" x14ac:dyDescent="0.25">
      <c r="AY123" s="68"/>
    </row>
    <row r="124" spans="1:65" ht="39.950000000000003" customHeight="1" x14ac:dyDescent="0.25">
      <c r="AY124" s="68"/>
    </row>
    <row r="125" spans="1:65" ht="39.950000000000003" customHeight="1" x14ac:dyDescent="0.25">
      <c r="AY125" s="68"/>
    </row>
    <row r="126" spans="1:65" ht="39.950000000000003" customHeight="1" x14ac:dyDescent="0.25">
      <c r="AY126" s="68"/>
    </row>
    <row r="127" spans="1:65" ht="39.950000000000003" customHeight="1" x14ac:dyDescent="0.25">
      <c r="AY127" s="68"/>
    </row>
    <row r="128" spans="1:65" ht="39.950000000000003" customHeight="1" x14ac:dyDescent="0.25">
      <c r="AY128" s="68"/>
    </row>
    <row r="129" spans="51:51" ht="39.950000000000003" customHeight="1" x14ac:dyDescent="0.25">
      <c r="AY129" s="68"/>
    </row>
    <row r="130" spans="51:51" ht="39.950000000000003" customHeight="1" x14ac:dyDescent="0.25">
      <c r="AY130" s="68"/>
    </row>
    <row r="131" spans="51:51" ht="39.950000000000003" customHeight="1" x14ac:dyDescent="0.25">
      <c r="AY131" s="68"/>
    </row>
    <row r="132" spans="51:51" ht="39.950000000000003" customHeight="1" x14ac:dyDescent="0.25">
      <c r="AY132" s="68"/>
    </row>
    <row r="133" spans="51:51" ht="39.950000000000003" customHeight="1" x14ac:dyDescent="0.25">
      <c r="AY133" s="68"/>
    </row>
    <row r="134" spans="51:51" ht="39.950000000000003" customHeight="1" x14ac:dyDescent="0.25">
      <c r="AY134" s="68"/>
    </row>
    <row r="135" spans="51:51" ht="39.950000000000003" customHeight="1" x14ac:dyDescent="0.25">
      <c r="AY135" s="68"/>
    </row>
    <row r="136" spans="51:51" ht="39.950000000000003" customHeight="1" x14ac:dyDescent="0.25">
      <c r="AY136" s="68"/>
    </row>
    <row r="137" spans="51:51" ht="39.950000000000003" customHeight="1" x14ac:dyDescent="0.25">
      <c r="AY137" s="68"/>
    </row>
    <row r="138" spans="51:51" ht="39.950000000000003" customHeight="1" x14ac:dyDescent="0.25">
      <c r="AY138" s="68"/>
    </row>
    <row r="139" spans="51:51" ht="39.950000000000003" customHeight="1" x14ac:dyDescent="0.25">
      <c r="AY139" s="68"/>
    </row>
    <row r="140" spans="51:51" ht="39.950000000000003" customHeight="1" x14ac:dyDescent="0.25">
      <c r="AY140" s="68"/>
    </row>
    <row r="141" spans="51:51" ht="39.950000000000003" customHeight="1" x14ac:dyDescent="0.25">
      <c r="AY141" s="68"/>
    </row>
    <row r="142" spans="51:51" ht="39.950000000000003" customHeight="1" x14ac:dyDescent="0.25">
      <c r="AY142" s="68"/>
    </row>
    <row r="143" spans="51:51" ht="39.950000000000003" customHeight="1" x14ac:dyDescent="0.25">
      <c r="AY143" s="68"/>
    </row>
    <row r="144" spans="51:51" ht="39.950000000000003" customHeight="1" x14ac:dyDescent="0.25">
      <c r="AY144" s="68"/>
    </row>
    <row r="145" spans="51:51" ht="39.950000000000003" customHeight="1" x14ac:dyDescent="0.25">
      <c r="AY145" s="68"/>
    </row>
    <row r="146" spans="51:51" ht="39.950000000000003" customHeight="1" x14ac:dyDescent="0.25">
      <c r="AY146" s="68"/>
    </row>
    <row r="147" spans="51:51" ht="39.950000000000003" customHeight="1" x14ac:dyDescent="0.25">
      <c r="AY147" s="68"/>
    </row>
    <row r="148" spans="51:51" ht="39.950000000000003" customHeight="1" x14ac:dyDescent="0.25">
      <c r="AY148" s="68"/>
    </row>
    <row r="149" spans="51:51" ht="39.950000000000003" customHeight="1" x14ac:dyDescent="0.25">
      <c r="AY149" s="68"/>
    </row>
    <row r="150" spans="51:51" ht="39.950000000000003" customHeight="1" x14ac:dyDescent="0.25">
      <c r="AY150" s="68"/>
    </row>
    <row r="151" spans="51:51" ht="39.950000000000003" customHeight="1" x14ac:dyDescent="0.25">
      <c r="AY151" s="68"/>
    </row>
    <row r="152" spans="51:51" ht="39.950000000000003" customHeight="1" x14ac:dyDescent="0.25">
      <c r="AY152" s="68"/>
    </row>
    <row r="153" spans="51:51" ht="39.950000000000003" customHeight="1" x14ac:dyDescent="0.25">
      <c r="AY153" s="68"/>
    </row>
    <row r="154" spans="51:51" ht="39.950000000000003" customHeight="1" x14ac:dyDescent="0.25">
      <c r="AY154" s="68"/>
    </row>
    <row r="155" spans="51:51" ht="39.950000000000003" customHeight="1" x14ac:dyDescent="0.25">
      <c r="AY155" s="68"/>
    </row>
    <row r="156" spans="51:51" ht="39.950000000000003" customHeight="1" x14ac:dyDescent="0.25">
      <c r="AY156" s="68"/>
    </row>
    <row r="157" spans="51:51" ht="39.950000000000003" customHeight="1" x14ac:dyDescent="0.25">
      <c r="AY157" s="68"/>
    </row>
    <row r="158" spans="51:51" ht="39.950000000000003" customHeight="1" x14ac:dyDescent="0.25">
      <c r="AY158" s="68"/>
    </row>
    <row r="159" spans="51:51" ht="39.950000000000003" customHeight="1" x14ac:dyDescent="0.25">
      <c r="AY159" s="68"/>
    </row>
    <row r="160" spans="51:51" ht="39.950000000000003" customHeight="1" x14ac:dyDescent="0.25">
      <c r="AY160" s="68"/>
    </row>
    <row r="161" spans="51:51" ht="39.950000000000003" customHeight="1" x14ac:dyDescent="0.25">
      <c r="AY161" s="68"/>
    </row>
    <row r="162" spans="51:51" ht="39.950000000000003" customHeight="1" x14ac:dyDescent="0.25">
      <c r="AY162" s="68"/>
    </row>
    <row r="163" spans="51:51" ht="39.950000000000003" customHeight="1" x14ac:dyDescent="0.25">
      <c r="AY163" s="68"/>
    </row>
    <row r="164" spans="51:51" ht="39.950000000000003" customHeight="1" x14ac:dyDescent="0.25">
      <c r="AY164" s="68"/>
    </row>
    <row r="165" spans="51:51" ht="39.950000000000003" customHeight="1" x14ac:dyDescent="0.25">
      <c r="AY165" s="68"/>
    </row>
    <row r="166" spans="51:51" ht="39.950000000000003" customHeight="1" x14ac:dyDescent="0.25">
      <c r="AY166" s="68"/>
    </row>
    <row r="167" spans="51:51" ht="39.950000000000003" customHeight="1" x14ac:dyDescent="0.25">
      <c r="AY167" s="68"/>
    </row>
    <row r="168" spans="51:51" ht="39.950000000000003" customHeight="1" x14ac:dyDescent="0.25">
      <c r="AY168" s="68"/>
    </row>
    <row r="169" spans="51:51" ht="39.950000000000003" customHeight="1" x14ac:dyDescent="0.25">
      <c r="AY169" s="68"/>
    </row>
    <row r="170" spans="51:51" ht="39.950000000000003" customHeight="1" x14ac:dyDescent="0.25">
      <c r="AY170" s="68"/>
    </row>
    <row r="171" spans="51:51" ht="39.950000000000003" customHeight="1" x14ac:dyDescent="0.25">
      <c r="AY171" s="68"/>
    </row>
    <row r="172" spans="51:51" ht="39.950000000000003" customHeight="1" x14ac:dyDescent="0.25">
      <c r="AY172" s="68"/>
    </row>
    <row r="173" spans="51:51" ht="39.950000000000003" customHeight="1" x14ac:dyDescent="0.25">
      <c r="AY173" s="68"/>
    </row>
    <row r="174" spans="51:51" ht="39.950000000000003" customHeight="1" x14ac:dyDescent="0.25">
      <c r="AY174" s="68"/>
    </row>
    <row r="175" spans="51:51" ht="39.950000000000003" customHeight="1" x14ac:dyDescent="0.25">
      <c r="AY175" s="68"/>
    </row>
    <row r="176" spans="51:51" ht="39.950000000000003" customHeight="1" x14ac:dyDescent="0.25">
      <c r="AY176" s="68"/>
    </row>
    <row r="177" spans="51:51" ht="39.950000000000003" customHeight="1" x14ac:dyDescent="0.25">
      <c r="AY177" s="68"/>
    </row>
    <row r="178" spans="51:51" ht="39.950000000000003" customHeight="1" x14ac:dyDescent="0.25">
      <c r="AY178" s="68"/>
    </row>
    <row r="179" spans="51:51" ht="39.950000000000003" customHeight="1" x14ac:dyDescent="0.25">
      <c r="AY179" s="68"/>
    </row>
    <row r="180" spans="51:51" ht="39.950000000000003" customHeight="1" x14ac:dyDescent="0.25">
      <c r="AY180" s="68"/>
    </row>
    <row r="181" spans="51:51" ht="39.950000000000003" customHeight="1" x14ac:dyDescent="0.25">
      <c r="AY181" s="68"/>
    </row>
    <row r="182" spans="51:51" ht="39.950000000000003" customHeight="1" x14ac:dyDescent="0.25">
      <c r="AY182" s="68"/>
    </row>
    <row r="183" spans="51:51" ht="39.950000000000003" customHeight="1" x14ac:dyDescent="0.25">
      <c r="AY183" s="68"/>
    </row>
    <row r="184" spans="51:51" ht="39.950000000000003" customHeight="1" x14ac:dyDescent="0.25">
      <c r="AY184" s="68"/>
    </row>
    <row r="185" spans="51:51" ht="39.950000000000003" customHeight="1" x14ac:dyDescent="0.25">
      <c r="AY185" s="68"/>
    </row>
    <row r="186" spans="51:51" ht="39.950000000000003" customHeight="1" x14ac:dyDescent="0.25">
      <c r="AY186" s="68"/>
    </row>
    <row r="187" spans="51:51" ht="39.950000000000003" customHeight="1" x14ac:dyDescent="0.25">
      <c r="AY187" s="68"/>
    </row>
    <row r="188" spans="51:51" ht="39.950000000000003" customHeight="1" x14ac:dyDescent="0.25">
      <c r="AY188" s="68"/>
    </row>
    <row r="189" spans="51:51" ht="39.950000000000003" customHeight="1" x14ac:dyDescent="0.25">
      <c r="AY189" s="68"/>
    </row>
    <row r="190" spans="51:51" ht="39.950000000000003" customHeight="1" x14ac:dyDescent="0.25">
      <c r="AY190" s="68"/>
    </row>
    <row r="191" spans="51:51" ht="39.950000000000003" customHeight="1" x14ac:dyDescent="0.25">
      <c r="AY191" s="68"/>
    </row>
    <row r="192" spans="51:51" ht="39.950000000000003" customHeight="1" x14ac:dyDescent="0.25">
      <c r="AY192" s="68"/>
    </row>
    <row r="193" spans="51:51" ht="39.950000000000003" customHeight="1" x14ac:dyDescent="0.25">
      <c r="AY193" s="68"/>
    </row>
    <row r="194" spans="51:51" ht="39.950000000000003" customHeight="1" x14ac:dyDescent="0.25">
      <c r="AY194" s="57"/>
    </row>
    <row r="195" spans="51:51" ht="39.950000000000003" customHeight="1" x14ac:dyDescent="0.25"/>
    <row r="196" spans="51:51" ht="39.950000000000003" customHeight="1" x14ac:dyDescent="0.25"/>
    <row r="197" spans="51:51" ht="39.950000000000003" customHeight="1" x14ac:dyDescent="0.25"/>
    <row r="198" spans="51:51" ht="39.950000000000003" customHeight="1" x14ac:dyDescent="0.25"/>
    <row r="199" spans="51:51" ht="39.950000000000003" customHeight="1" x14ac:dyDescent="0.25"/>
    <row r="200" spans="51:51" ht="39.950000000000003" customHeight="1" x14ac:dyDescent="0.25"/>
    <row r="201" spans="51:51" ht="39.950000000000003" customHeight="1" x14ac:dyDescent="0.25"/>
    <row r="202" spans="51:51" ht="39.950000000000003" customHeight="1" x14ac:dyDescent="0.25"/>
  </sheetData>
  <mergeCells count="12">
    <mergeCell ref="B118:AY118"/>
    <mergeCell ref="B117:AY117"/>
    <mergeCell ref="B116:AY116"/>
    <mergeCell ref="T2:AG2"/>
    <mergeCell ref="AI2:AV2"/>
    <mergeCell ref="AE1:AH1"/>
    <mergeCell ref="A87:B87"/>
    <mergeCell ref="A108:B108"/>
    <mergeCell ref="B104:AY104"/>
    <mergeCell ref="B105:AY105"/>
    <mergeCell ref="B86:AY86"/>
    <mergeCell ref="A2:Q2"/>
  </mergeCells>
  <pageMargins left="0.47916666666666669" right="0.1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Кухни фабрики ДСВ, г. Пенза</vt:lpstr>
      <vt:lpstr>Модульные кухни, столешницы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Артюшина</dc:creator>
  <cp:lastModifiedBy>VAIO</cp:lastModifiedBy>
  <cp:lastPrinted>2019-06-13T10:53:39Z</cp:lastPrinted>
  <dcterms:created xsi:type="dcterms:W3CDTF">2018-09-13T13:11:23Z</dcterms:created>
  <dcterms:modified xsi:type="dcterms:W3CDTF">2019-08-14T14:48:26Z</dcterms:modified>
</cp:coreProperties>
</file>